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kudo\三鷹リーグ\2022年度\HP\"/>
    </mc:Choice>
  </mc:AlternateContent>
  <xr:revisionPtr revIDLastSave="0" documentId="13_ncr:1_{9E5C2843-14F7-4861-8234-09001282EE12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日程表 (2022)ドラフト" sheetId="12" state="hidden" r:id="rId1"/>
    <sheet name="日程表 (2022)" sheetId="6" r:id="rId2"/>
    <sheet name="日程表  (2)" sheetId="7" r:id="rId3"/>
  </sheets>
  <definedNames>
    <definedName name="_xlnm._FilterDatabase" localSheetId="1" hidden="1">'日程表 (2022)'!$A$5:$N$600</definedName>
    <definedName name="_xlnm._FilterDatabase" localSheetId="0" hidden="1">'日程表 (2022)ドラフト'!$A$5:$Q$552</definedName>
    <definedName name="_xlnm.Print_Area" localSheetId="1">'日程表 (2022)'!$A$1:$N$600</definedName>
    <definedName name="_xlnm.Print_Area" localSheetId="0">'日程表 (2022)ドラフト'!$A$1:$L$552</definedName>
    <definedName name="_xlnm.Print_Titles" localSheetId="1">'日程表 (2022)'!$1:$5</definedName>
    <definedName name="_xlnm.Print_Titles" localSheetId="0">'日程表 (2022)ドラフト'!$1:$3</definedName>
  </definedNames>
  <calcPr calcId="181029"/>
</workbook>
</file>

<file path=xl/calcChain.xml><?xml version="1.0" encoding="utf-8"?>
<calcChain xmlns="http://schemas.openxmlformats.org/spreadsheetml/2006/main">
  <c r="D380" i="6" l="1"/>
  <c r="D593" i="6"/>
  <c r="D594" i="6" s="1"/>
  <c r="D595" i="6" s="1"/>
  <c r="D596" i="6" s="1"/>
  <c r="D597" i="6" s="1"/>
  <c r="D598" i="6" s="1"/>
  <c r="D599" i="6" s="1"/>
  <c r="D567" i="6"/>
  <c r="D568" i="6" s="1"/>
  <c r="D569" i="6" s="1"/>
  <c r="D570" i="6" s="1"/>
  <c r="D571" i="6" s="1"/>
  <c r="D572" i="6" s="1"/>
  <c r="D573" i="6" s="1"/>
  <c r="D541" i="6" l="1"/>
  <c r="D542" i="6" s="1"/>
  <c r="D543" i="6" s="1"/>
  <c r="D544" i="6" s="1"/>
  <c r="D545" i="6" s="1"/>
  <c r="D546" i="6" s="1"/>
  <c r="D547" i="6" s="1"/>
  <c r="D548" i="6" s="1"/>
  <c r="D455" i="6" l="1"/>
  <c r="D456" i="6" s="1"/>
  <c r="D457" i="6" s="1"/>
  <c r="D458" i="6" s="1"/>
  <c r="D459" i="6" s="1"/>
  <c r="D452" i="6" l="1"/>
  <c r="D450" i="6"/>
  <c r="D516" i="6" l="1"/>
  <c r="D517" i="6" s="1"/>
  <c r="D518" i="6" s="1"/>
  <c r="D519" i="6" s="1"/>
  <c r="D520" i="6" s="1"/>
  <c r="D552" i="6"/>
  <c r="D553" i="6" s="1"/>
  <c r="D554" i="6" s="1"/>
  <c r="D555" i="6" s="1"/>
  <c r="D556" i="6" s="1"/>
  <c r="D557" i="6" s="1"/>
  <c r="D558" i="6" s="1"/>
  <c r="D559" i="6" s="1"/>
  <c r="D560" i="6" s="1"/>
  <c r="D521" i="6" l="1"/>
  <c r="D522" i="6" s="1"/>
  <c r="D523" i="6" s="1"/>
  <c r="D527" i="6"/>
  <c r="D528" i="6" s="1"/>
  <c r="D529" i="6" s="1"/>
  <c r="D530" i="6" s="1"/>
  <c r="D531" i="6" s="1"/>
  <c r="D532" i="6" s="1"/>
  <c r="D533" i="6" s="1"/>
  <c r="D534" i="6" s="1"/>
  <c r="D502" i="6"/>
  <c r="D503" i="6" s="1"/>
  <c r="D504" i="6" s="1"/>
  <c r="D505" i="6" s="1"/>
  <c r="D506" i="6" s="1"/>
  <c r="D507" i="6" s="1"/>
  <c r="D508" i="6" s="1"/>
  <c r="D491" i="6"/>
  <c r="D492" i="6" s="1"/>
  <c r="D493" i="6" s="1"/>
  <c r="D494" i="6" s="1"/>
  <c r="D495" i="6" s="1"/>
  <c r="D496" i="6" s="1"/>
  <c r="D497" i="6" s="1"/>
  <c r="D477" i="6"/>
  <c r="D478" i="6" s="1"/>
  <c r="D479" i="6" s="1"/>
  <c r="D480" i="6" s="1"/>
  <c r="D481" i="6" s="1"/>
  <c r="D482" i="6" s="1"/>
  <c r="D483" i="6" s="1"/>
  <c r="D463" i="6"/>
  <c r="D464" i="6" s="1"/>
  <c r="D465" i="6" s="1"/>
  <c r="D466" i="6" s="1"/>
  <c r="D467" i="6" s="1"/>
  <c r="D468" i="6" s="1"/>
  <c r="D469" i="6" s="1"/>
  <c r="D470" i="6" s="1"/>
  <c r="D438" i="6"/>
  <c r="D439" i="6" s="1"/>
  <c r="D440" i="6" s="1"/>
  <c r="D441" i="6" s="1"/>
  <c r="D442" i="6" s="1"/>
  <c r="D443" i="6" s="1"/>
  <c r="D444" i="6" s="1"/>
  <c r="D445" i="6" s="1"/>
  <c r="D446" i="6" s="1"/>
  <c r="D423" i="6"/>
  <c r="D424" i="6" s="1"/>
  <c r="D425" i="6" s="1"/>
  <c r="D426" i="6" s="1"/>
  <c r="D427" i="6" s="1"/>
  <c r="D428" i="6" s="1"/>
  <c r="D429" i="6" s="1"/>
  <c r="D430" i="6" s="1"/>
  <c r="D431" i="6" s="1"/>
  <c r="D411" i="6"/>
  <c r="D412" i="6" s="1"/>
  <c r="D413" i="6" s="1"/>
  <c r="D414" i="6" s="1"/>
  <c r="D415" i="6" s="1"/>
  <c r="D416" i="6" s="1"/>
  <c r="D417" i="6" s="1"/>
  <c r="D418" i="6" s="1"/>
  <c r="D345" i="6"/>
  <c r="D346" i="6" s="1"/>
  <c r="D347" i="6" s="1"/>
  <c r="D301" i="6"/>
  <c r="D302" i="6" s="1"/>
  <c r="D303" i="6" s="1"/>
  <c r="D304" i="6" s="1"/>
  <c r="D305" i="6" s="1"/>
  <c r="D306" i="6" s="1"/>
  <c r="D307" i="6" s="1"/>
  <c r="D286" i="6"/>
  <c r="D287" i="6" s="1"/>
  <c r="D288" i="6" s="1"/>
  <c r="D289" i="6" s="1"/>
  <c r="D290" i="6" s="1"/>
  <c r="D291" i="6" s="1"/>
  <c r="D292" i="6" s="1"/>
  <c r="D293" i="6" s="1"/>
  <c r="D281" i="6"/>
  <c r="D282" i="6" s="1"/>
  <c r="D275" i="6"/>
  <c r="D276" i="6" s="1"/>
  <c r="D277" i="6" s="1"/>
  <c r="D278" i="6" s="1"/>
  <c r="D279" i="6" s="1"/>
  <c r="D260" i="6"/>
  <c r="D261" i="6" s="1"/>
  <c r="D262" i="6" s="1"/>
  <c r="D263" i="6" s="1"/>
  <c r="D264" i="6" s="1"/>
  <c r="D265" i="6" s="1"/>
  <c r="D266" i="6" s="1"/>
  <c r="D267" i="6" s="1"/>
  <c r="D252" i="6"/>
  <c r="D239" i="6"/>
  <c r="D244" i="6"/>
  <c r="D236" i="6"/>
  <c r="D193" i="6"/>
  <c r="D187" i="6"/>
  <c r="D188" i="6" s="1"/>
  <c r="D189" i="6" s="1"/>
  <c r="D190" i="6" s="1"/>
  <c r="D191" i="6" s="1"/>
  <c r="D169" i="6"/>
  <c r="D170" i="6" s="1"/>
  <c r="D171" i="6" s="1"/>
  <c r="D172" i="6" s="1"/>
  <c r="D173" i="6" s="1"/>
  <c r="D174" i="6" s="1"/>
  <c r="D175" i="6" s="1"/>
  <c r="D176" i="6" s="1"/>
  <c r="D158" i="6"/>
  <c r="D152" i="6"/>
  <c r="D153" i="6" s="1"/>
  <c r="D154" i="6" s="1"/>
  <c r="D155" i="6" s="1"/>
  <c r="D156" i="6" s="1"/>
  <c r="D509" i="6" l="1"/>
  <c r="D222" i="6"/>
  <c r="D223" i="6" s="1"/>
  <c r="D138" i="6"/>
  <c r="D139" i="6" s="1"/>
  <c r="D140" i="6" s="1"/>
  <c r="D141" i="6" s="1"/>
  <c r="D142" i="6" s="1"/>
  <c r="D143" i="6" s="1"/>
  <c r="D144" i="6" s="1"/>
  <c r="C552" i="12" l="1"/>
  <c r="C551" i="12"/>
  <c r="C550" i="12"/>
  <c r="C549" i="12"/>
  <c r="C548" i="12"/>
  <c r="C547" i="12"/>
  <c r="C546" i="12"/>
  <c r="C545" i="12"/>
  <c r="C531" i="12"/>
  <c r="C532" i="12" s="1"/>
  <c r="C533" i="12" s="1"/>
  <c r="C534" i="12" s="1"/>
  <c r="C535" i="12" s="1"/>
  <c r="C536" i="12" s="1"/>
  <c r="C537" i="12" s="1"/>
  <c r="C538" i="12" s="1"/>
  <c r="C520" i="12"/>
  <c r="C521" i="12" s="1"/>
  <c r="C522" i="12" s="1"/>
  <c r="C523" i="12" s="1"/>
  <c r="C524" i="12" s="1"/>
  <c r="C525" i="12" s="1"/>
  <c r="C526" i="12" s="1"/>
  <c r="C527" i="12" s="1"/>
  <c r="C505" i="12"/>
  <c r="C506" i="12" s="1"/>
  <c r="C507" i="12" s="1"/>
  <c r="C508" i="12" s="1"/>
  <c r="C509" i="12" s="1"/>
  <c r="C510" i="12" s="1"/>
  <c r="C511" i="12" s="1"/>
  <c r="C512" i="12" s="1"/>
  <c r="C513" i="12" s="1"/>
  <c r="C493" i="12"/>
  <c r="C494" i="12" s="1"/>
  <c r="C495" i="12" s="1"/>
  <c r="C496" i="12" s="1"/>
  <c r="C497" i="12" s="1"/>
  <c r="C498" i="12" s="1"/>
  <c r="C499" i="12" s="1"/>
  <c r="C500" i="12" s="1"/>
  <c r="C501" i="12" s="1"/>
  <c r="C479" i="12"/>
  <c r="C480" i="12" s="1"/>
  <c r="C481" i="12" s="1"/>
  <c r="C482" i="12" s="1"/>
  <c r="C483" i="12" s="1"/>
  <c r="C484" i="12" s="1"/>
  <c r="C485" i="12" s="1"/>
  <c r="C486" i="12" s="1"/>
  <c r="C468" i="12"/>
  <c r="C469" i="12" s="1"/>
  <c r="C470" i="12" s="1"/>
  <c r="C471" i="12" s="1"/>
  <c r="C472" i="12" s="1"/>
  <c r="C473" i="12" s="1"/>
  <c r="C474" i="12" s="1"/>
  <c r="C475" i="12" s="1"/>
  <c r="C454" i="12"/>
  <c r="C455" i="12" s="1"/>
  <c r="C456" i="12" s="1"/>
  <c r="C457" i="12" s="1"/>
  <c r="C458" i="12" s="1"/>
  <c r="C459" i="12" s="1"/>
  <c r="C460" i="12" s="1"/>
  <c r="C461" i="12" s="1"/>
  <c r="C443" i="12"/>
  <c r="C444" i="12" s="1"/>
  <c r="C445" i="12" s="1"/>
  <c r="C446" i="12" s="1"/>
  <c r="C447" i="12" s="1"/>
  <c r="C448" i="12" s="1"/>
  <c r="C449" i="12" s="1"/>
  <c r="C450" i="12" s="1"/>
  <c r="C429" i="12"/>
  <c r="C430" i="12" s="1"/>
  <c r="C431" i="12" s="1"/>
  <c r="C432" i="12" s="1"/>
  <c r="C433" i="12" s="1"/>
  <c r="C434" i="12" s="1"/>
  <c r="C435" i="12" s="1"/>
  <c r="C436" i="12" s="1"/>
  <c r="C415" i="12"/>
  <c r="C416" i="12" s="1"/>
  <c r="C417" i="12" s="1"/>
  <c r="C418" i="12" s="1"/>
  <c r="C419" i="12" s="1"/>
  <c r="C420" i="12" s="1"/>
  <c r="C421" i="12" s="1"/>
  <c r="C422" i="12" s="1"/>
  <c r="C411" i="12"/>
  <c r="C410" i="12"/>
  <c r="C409" i="12"/>
  <c r="C408" i="12"/>
  <c r="C405" i="12"/>
  <c r="C404" i="12"/>
  <c r="C403" i="12"/>
  <c r="C392" i="12"/>
  <c r="C393" i="12" s="1"/>
  <c r="C394" i="12" s="1"/>
  <c r="C395" i="12" s="1"/>
  <c r="C396" i="12" s="1"/>
  <c r="C397" i="12" s="1"/>
  <c r="C398" i="12" s="1"/>
  <c r="C399" i="12" s="1"/>
  <c r="C378" i="12"/>
  <c r="C379" i="12" s="1"/>
  <c r="C380" i="12" s="1"/>
  <c r="C381" i="12" s="1"/>
  <c r="C382" i="12" s="1"/>
  <c r="C383" i="12" s="1"/>
  <c r="C384" i="12" s="1"/>
  <c r="C385" i="12" s="1"/>
  <c r="C366" i="12"/>
  <c r="C367" i="12" s="1"/>
  <c r="C368" i="12" s="1"/>
  <c r="C369" i="12" s="1"/>
  <c r="C370" i="12" s="1"/>
  <c r="C371" i="12" s="1"/>
  <c r="C372" i="12" s="1"/>
  <c r="C373" i="12" s="1"/>
  <c r="C374" i="12" s="1"/>
  <c r="C361" i="12"/>
  <c r="C360" i="12"/>
  <c r="C359" i="12"/>
  <c r="C358" i="12"/>
  <c r="C353" i="12"/>
  <c r="C352" i="12"/>
  <c r="C351" i="12"/>
  <c r="C350" i="12"/>
  <c r="C342" i="12"/>
  <c r="C341" i="12"/>
  <c r="C340" i="12"/>
  <c r="C339" i="12"/>
  <c r="C335" i="12"/>
  <c r="C334" i="12"/>
  <c r="C333" i="12"/>
  <c r="C332" i="12"/>
  <c r="C331" i="12"/>
  <c r="C330" i="12"/>
  <c r="C329" i="12"/>
  <c r="C328" i="12"/>
  <c r="C324" i="12"/>
  <c r="C323" i="12"/>
  <c r="C322" i="12"/>
  <c r="C321" i="12"/>
  <c r="C320" i="12"/>
  <c r="C319" i="12"/>
  <c r="C318" i="12"/>
  <c r="C317" i="12"/>
  <c r="C310" i="12"/>
  <c r="C311" i="12" s="1"/>
  <c r="C312" i="12" s="1"/>
  <c r="C306" i="12"/>
  <c r="C305" i="12"/>
  <c r="C304" i="12"/>
  <c r="C303" i="12"/>
  <c r="C302" i="12"/>
  <c r="C301" i="12"/>
  <c r="C300" i="12"/>
  <c r="C299" i="12"/>
  <c r="C295" i="12"/>
  <c r="C294" i="12"/>
  <c r="C293" i="12"/>
  <c r="C292" i="12"/>
  <c r="C291" i="12"/>
  <c r="C290" i="12"/>
  <c r="C289" i="12"/>
  <c r="C288" i="12"/>
  <c r="C284" i="12"/>
  <c r="C283" i="12"/>
  <c r="C282" i="12"/>
  <c r="C281" i="12"/>
  <c r="C280" i="12"/>
  <c r="C279" i="12"/>
  <c r="C278" i="12"/>
  <c r="C277" i="12"/>
  <c r="C266" i="12"/>
  <c r="C267" i="12" s="1"/>
  <c r="C268" i="12" s="1"/>
  <c r="C269" i="12" s="1"/>
  <c r="C270" i="12" s="1"/>
  <c r="C271" i="12" s="1"/>
  <c r="C272" i="12" s="1"/>
  <c r="C273" i="12" s="1"/>
  <c r="C251" i="12"/>
  <c r="C252" i="12" s="1"/>
  <c r="C253" i="12" s="1"/>
  <c r="C254" i="12" s="1"/>
  <c r="C255" i="12" s="1"/>
  <c r="C256" i="12" s="1"/>
  <c r="C257" i="12" s="1"/>
  <c r="C258" i="12" s="1"/>
  <c r="C259" i="12" s="1"/>
  <c r="C241" i="12"/>
  <c r="C242" i="12" s="1"/>
  <c r="C243" i="12" s="1"/>
  <c r="C244" i="12" s="1"/>
  <c r="C245" i="12" s="1"/>
  <c r="C246" i="12" s="1"/>
  <c r="C247" i="12" s="1"/>
  <c r="C227" i="12"/>
  <c r="C228" i="12" s="1"/>
  <c r="C229" i="12" s="1"/>
  <c r="C230" i="12" s="1"/>
  <c r="C231" i="12" s="1"/>
  <c r="C232" i="12" s="1"/>
  <c r="C233" i="12" s="1"/>
  <c r="C234" i="12" s="1"/>
  <c r="C226" i="12"/>
  <c r="C221" i="12"/>
  <c r="C218" i="12"/>
  <c r="C213" i="12"/>
  <c r="C210" i="12"/>
  <c r="C205" i="12"/>
  <c r="C202" i="12"/>
  <c r="C194" i="12"/>
  <c r="C191" i="12"/>
  <c r="C174" i="12"/>
  <c r="C175" i="12" s="1"/>
  <c r="C176" i="12" s="1"/>
  <c r="C177" i="12" s="1"/>
  <c r="C178" i="12" s="1"/>
  <c r="C179" i="12" s="1"/>
  <c r="C180" i="12" s="1"/>
  <c r="C181" i="12" s="1"/>
  <c r="C162" i="12"/>
  <c r="C163" i="12" s="1"/>
  <c r="C164" i="12" s="1"/>
  <c r="C165" i="12" s="1"/>
  <c r="C166" i="12" s="1"/>
  <c r="C167" i="12" s="1"/>
  <c r="C168" i="12" s="1"/>
  <c r="C169" i="12" s="1"/>
  <c r="C170" i="12" s="1"/>
  <c r="C151" i="12"/>
  <c r="C152" i="12" s="1"/>
  <c r="C153" i="12" s="1"/>
  <c r="C154" i="12" s="1"/>
  <c r="C155" i="12" s="1"/>
  <c r="C156" i="12" s="1"/>
  <c r="C157" i="12" s="1"/>
  <c r="C158" i="12" s="1"/>
  <c r="C137" i="12"/>
  <c r="C138" i="12" s="1"/>
  <c r="C139" i="12" s="1"/>
  <c r="C140" i="12" s="1"/>
  <c r="C141" i="12" s="1"/>
  <c r="C142" i="12" s="1"/>
  <c r="C143" i="12" s="1"/>
  <c r="C144" i="12" s="1"/>
  <c r="C123" i="12"/>
  <c r="C124" i="12" s="1"/>
  <c r="C125" i="12" s="1"/>
  <c r="C126" i="12" s="1"/>
  <c r="C127" i="12" s="1"/>
  <c r="C128" i="12" s="1"/>
  <c r="C129" i="12" s="1"/>
  <c r="C122" i="12"/>
  <c r="C104" i="12"/>
  <c r="C105" i="12" s="1"/>
  <c r="C106" i="12" s="1"/>
  <c r="C107" i="12" s="1"/>
  <c r="C108" i="12" s="1"/>
  <c r="C109" i="12" s="1"/>
  <c r="C110" i="12" s="1"/>
  <c r="C111" i="12" s="1"/>
  <c r="C81" i="12"/>
  <c r="C82" i="12" s="1"/>
  <c r="C83" i="12" s="1"/>
  <c r="C84" i="12" s="1"/>
  <c r="C85" i="12" s="1"/>
  <c r="C86" i="12" s="1"/>
  <c r="C87" i="12" s="1"/>
  <c r="C88" i="12" s="1"/>
  <c r="C67" i="12"/>
  <c r="C68" i="12" s="1"/>
  <c r="C69" i="12" s="1"/>
  <c r="C70" i="12" s="1"/>
  <c r="C71" i="12" s="1"/>
  <c r="C72" i="12" s="1"/>
  <c r="C73" i="12" s="1"/>
  <c r="C74" i="12" s="1"/>
  <c r="C46" i="12"/>
  <c r="C47" i="12" s="1"/>
  <c r="C48" i="12" s="1"/>
  <c r="C49" i="12" s="1"/>
  <c r="C50" i="12" s="1"/>
  <c r="C51" i="12" s="1"/>
  <c r="C52" i="12" s="1"/>
  <c r="C53" i="12" s="1"/>
  <c r="C20" i="12"/>
  <c r="C21" i="12" s="1"/>
  <c r="C22" i="12" s="1"/>
  <c r="C23" i="12" s="1"/>
  <c r="C24" i="12" s="1"/>
  <c r="C25" i="12" s="1"/>
  <c r="C26" i="12" s="1"/>
  <c r="C27" i="12" s="1"/>
  <c r="C9" i="12"/>
  <c r="C10" i="12" s="1"/>
  <c r="C11" i="12" s="1"/>
  <c r="C12" i="12" s="1"/>
  <c r="C13" i="12" s="1"/>
  <c r="C14" i="12" s="1"/>
  <c r="C15" i="12" s="1"/>
  <c r="C16" i="12" s="1"/>
  <c r="K1" i="12"/>
  <c r="D123" i="6" l="1"/>
  <c r="D124" i="6" s="1"/>
  <c r="D125" i="6" s="1"/>
  <c r="D126" i="6" s="1"/>
  <c r="D127" i="6" s="1"/>
  <c r="D128" i="6" s="1"/>
  <c r="D578" i="6" l="1"/>
  <c r="D579" i="6" s="1"/>
  <c r="D580" i="6" s="1"/>
  <c r="D581" i="6" s="1"/>
  <c r="D582" i="6" s="1"/>
  <c r="D583" i="6" s="1"/>
  <c r="D584" i="6" s="1"/>
  <c r="D585" i="6" s="1"/>
  <c r="D600" i="6"/>
  <c r="D406" i="6"/>
  <c r="D405" i="6"/>
  <c r="D398" i="6"/>
  <c r="D397" i="6"/>
  <c r="D396" i="6"/>
  <c r="D387" i="6"/>
  <c r="D386" i="6"/>
  <c r="D404" i="6"/>
  <c r="D403" i="6"/>
  <c r="D395" i="6"/>
  <c r="D586" i="6" l="1"/>
  <c r="D498" i="6"/>
  <c r="D574" i="6"/>
  <c r="D385" i="6"/>
  <c r="D384" i="6"/>
  <c r="D255" i="6"/>
  <c r="D256" i="6" s="1"/>
  <c r="D247" i="6"/>
  <c r="D248" i="6" s="1"/>
  <c r="D245" i="6"/>
  <c r="D237" i="6"/>
  <c r="D240" i="6"/>
  <c r="D372" i="6"/>
  <c r="D371" i="6"/>
  <c r="D370" i="6"/>
  <c r="D369" i="6"/>
  <c r="D368" i="6"/>
  <c r="D367" i="6"/>
  <c r="D366" i="6"/>
  <c r="D365" i="6"/>
  <c r="D379" i="6"/>
  <c r="D378" i="6"/>
  <c r="D377" i="6"/>
  <c r="D376" i="6"/>
  <c r="D419" i="6"/>
  <c r="D341" i="6"/>
  <c r="D340" i="6"/>
  <c r="D339" i="6"/>
  <c r="D338" i="6"/>
  <c r="D337" i="6"/>
  <c r="D336" i="6"/>
  <c r="D335" i="6"/>
  <c r="D334" i="6"/>
  <c r="D330" i="6"/>
  <c r="D329" i="6"/>
  <c r="D328" i="6"/>
  <c r="D327" i="6"/>
  <c r="D326" i="6"/>
  <c r="D325" i="6"/>
  <c r="D324" i="6"/>
  <c r="D323" i="6"/>
  <c r="D294" i="6"/>
  <c r="D308" i="6"/>
  <c r="D319" i="6"/>
  <c r="D318" i="6"/>
  <c r="D317" i="6"/>
  <c r="D316" i="6"/>
  <c r="D315" i="6"/>
  <c r="D314" i="6"/>
  <c r="D313" i="6"/>
  <c r="D312" i="6"/>
  <c r="D129" i="6"/>
  <c r="D130" i="6" s="1"/>
  <c r="D145" i="6"/>
  <c r="D159" i="6"/>
  <c r="D177" i="6"/>
  <c r="D194" i="6"/>
  <c r="D268" i="6"/>
  <c r="D105" i="6"/>
  <c r="D106" i="6" s="1"/>
  <c r="D107" i="6" s="1"/>
  <c r="D108" i="6" s="1"/>
  <c r="D109" i="6" s="1"/>
  <c r="D110" i="6" s="1"/>
  <c r="D111" i="6" s="1"/>
  <c r="D112" i="6" s="1"/>
  <c r="D484" i="6" l="1"/>
  <c r="AR31" i="7"/>
  <c r="AS31" i="7" s="1"/>
  <c r="AR30" i="7"/>
  <c r="AS30" i="7" s="1"/>
  <c r="AR29" i="7"/>
  <c r="AS29" i="7" s="1"/>
  <c r="AR28" i="7"/>
  <c r="AS28" i="7" s="1"/>
  <c r="AR27" i="7"/>
  <c r="AS27" i="7" s="1"/>
  <c r="AR26" i="7"/>
  <c r="AS26" i="7" s="1"/>
  <c r="AR25" i="7"/>
  <c r="AS25" i="7" s="1"/>
  <c r="AR24" i="7"/>
  <c r="AS24" i="7" s="1"/>
  <c r="AR23" i="7"/>
  <c r="AS23" i="7" s="1"/>
  <c r="AR13" i="7"/>
  <c r="AS13" i="7" s="1"/>
  <c r="AR10" i="7"/>
  <c r="AS10" i="7" s="1"/>
  <c r="AR9" i="7"/>
  <c r="AS9" i="7" s="1"/>
  <c r="AR8" i="7"/>
  <c r="AS8" i="7" s="1"/>
  <c r="AR7" i="7"/>
  <c r="AS7" i="7" s="1"/>
  <c r="AR6" i="7"/>
  <c r="AS6" i="7" s="1"/>
  <c r="AR5" i="7"/>
  <c r="AS5" i="7" s="1"/>
  <c r="AR4" i="7"/>
  <c r="AS4" i="7" s="1"/>
  <c r="AR3" i="7"/>
  <c r="AS3" i="7" s="1"/>
  <c r="D348" i="6"/>
  <c r="D82" i="6"/>
  <c r="D83" i="6" s="1"/>
  <c r="D84" i="6" s="1"/>
  <c r="D85" i="6" s="1"/>
  <c r="D86" i="6" s="1"/>
  <c r="D88" i="6" s="1"/>
  <c r="D89" i="6" s="1"/>
  <c r="D68" i="6"/>
  <c r="D69" i="6" s="1"/>
  <c r="D70" i="6" s="1"/>
  <c r="D71" i="6" s="1"/>
  <c r="D72" i="6" s="1"/>
  <c r="D73" i="6" s="1"/>
  <c r="D74" i="6" s="1"/>
  <c r="D75" i="6" s="1"/>
  <c r="D47" i="6"/>
  <c r="D48" i="6" s="1"/>
  <c r="D49" i="6" s="1"/>
  <c r="D50" i="6" s="1"/>
  <c r="D51" i="6" s="1"/>
  <c r="D52" i="6" s="1"/>
  <c r="D53" i="6" s="1"/>
  <c r="D54" i="6" s="1"/>
  <c r="D20" i="6"/>
  <c r="D21" i="6" s="1"/>
  <c r="D22" i="6" s="1"/>
  <c r="D23" i="6" s="1"/>
  <c r="D24" i="6" s="1"/>
  <c r="D25" i="6" s="1"/>
  <c r="AR58" i="7"/>
  <c r="AS58" i="7" s="1"/>
  <c r="AR66" i="7"/>
  <c r="AS66" i="7" s="1"/>
  <c r="AR65" i="7"/>
  <c r="AS65" i="7" s="1"/>
  <c r="AR64" i="7"/>
  <c r="AS64" i="7" s="1"/>
  <c r="AR63" i="7"/>
  <c r="AS63" i="7" s="1"/>
  <c r="AR62" i="7"/>
  <c r="AS62" i="7" s="1"/>
  <c r="AR61" i="7"/>
  <c r="AS61" i="7" s="1"/>
  <c r="AR60" i="7"/>
  <c r="AS60" i="7" s="1"/>
  <c r="AR59" i="7"/>
  <c r="AS59" i="7" s="1"/>
  <c r="AR55" i="7"/>
  <c r="AS55" i="7" s="1"/>
  <c r="AR54" i="7"/>
  <c r="AS54" i="7" s="1"/>
  <c r="AR53" i="7"/>
  <c r="AS53" i="7" s="1"/>
  <c r="AR52" i="7"/>
  <c r="AS52" i="7" s="1"/>
  <c r="AR51" i="7"/>
  <c r="AS51" i="7" s="1"/>
  <c r="AR50" i="7"/>
  <c r="AS50" i="7" s="1"/>
  <c r="AR49" i="7"/>
  <c r="AS49" i="7" s="1"/>
  <c r="AR48" i="7"/>
  <c r="AS48" i="7" s="1"/>
  <c r="AR47" i="7"/>
  <c r="AS47" i="7" s="1"/>
  <c r="AR46" i="7"/>
  <c r="AS46" i="7" s="1"/>
  <c r="AR43" i="7"/>
  <c r="AS43" i="7" s="1"/>
  <c r="AR42" i="7"/>
  <c r="AS42" i="7" s="1"/>
  <c r="AR41" i="7"/>
  <c r="AS41" i="7" s="1"/>
  <c r="AR40" i="7"/>
  <c r="AS40" i="7" s="1"/>
  <c r="AR39" i="7"/>
  <c r="AS39" i="7" s="1"/>
  <c r="AR38" i="7"/>
  <c r="AS38" i="7" s="1"/>
  <c r="AR37" i="7"/>
  <c r="AS37" i="7" s="1"/>
  <c r="AR36" i="7"/>
  <c r="AS36" i="7" s="1"/>
  <c r="AR35" i="7"/>
  <c r="AS35" i="7" s="1"/>
  <c r="AR34" i="7"/>
  <c r="AS34" i="7" s="1"/>
  <c r="AR17" i="7"/>
  <c r="AS17" i="7" s="1"/>
  <c r="AR11" i="7" l="1"/>
  <c r="AS11" i="7" s="1"/>
  <c r="AR16" i="7"/>
  <c r="AS16" i="7" s="1"/>
  <c r="AR14" i="7"/>
  <c r="AS14" i="7" s="1"/>
  <c r="AR18" i="7"/>
  <c r="AS18" i="7" s="1"/>
  <c r="AR20" i="7"/>
  <c r="AS20" i="7" s="1"/>
  <c r="AR15" i="7"/>
  <c r="AS15" i="7" s="1"/>
  <c r="AR19" i="7"/>
  <c r="AS19" i="7" s="1"/>
  <c r="AR56" i="7"/>
  <c r="AS56" i="7" s="1"/>
  <c r="AR44" i="7"/>
  <c r="AS44" i="7" s="1"/>
  <c r="AR21" i="7" l="1"/>
  <c r="AS21" i="7" s="1"/>
  <c r="D26" i="6" l="1"/>
  <c r="D27" i="6" s="1"/>
  <c r="D9" i="6" l="1"/>
  <c r="D10" i="6" s="1"/>
  <c r="D11" i="6" s="1"/>
  <c r="D12" i="6" s="1"/>
  <c r="D13" i="6" s="1"/>
  <c r="D14" i="6" s="1"/>
  <c r="D15" i="6" s="1"/>
  <c r="D16" i="6" l="1"/>
  <c r="M1" i="6"/>
  <c r="AR32" i="7" l="1"/>
  <c r="AS32" i="7" s="1"/>
  <c r="AR67" i="7"/>
  <c r="AS67" i="7" s="1"/>
  <c r="AR68" i="7" l="1"/>
</calcChain>
</file>

<file path=xl/sharedStrings.xml><?xml version="1.0" encoding="utf-8"?>
<sst xmlns="http://schemas.openxmlformats.org/spreadsheetml/2006/main" count="4722" uniqueCount="1068">
  <si>
    <t>三鷹市サッカー協会</t>
  </si>
  <si>
    <t>月日</t>
  </si>
  <si>
    <t>グランド</t>
  </si>
  <si>
    <t>ｷｯｸｵﾌ</t>
  </si>
  <si>
    <t>（ホーム）</t>
  </si>
  <si>
    <t>対　戦</t>
  </si>
  <si>
    <t>(アウェイ）</t>
  </si>
  <si>
    <t>ブロック</t>
  </si>
  <si>
    <t>主・４</t>
  </si>
  <si>
    <t>副・本</t>
  </si>
  <si>
    <t>-</t>
  </si>
  <si>
    <t>ＪＲＣシニア</t>
  </si>
  <si>
    <t>ムーレシニア</t>
  </si>
  <si>
    <t>ムーレＦＣシニア</t>
  </si>
  <si>
    <t>新川シニア</t>
  </si>
  <si>
    <t>三鷹蹴球団ＥＡＧＬＥＳ</t>
  </si>
  <si>
    <t>Ｑ－ＦＣ</t>
  </si>
  <si>
    <t>ＫＤＤＩ.ＦＣ</t>
  </si>
  <si>
    <t>ＴＳＦＣ</t>
  </si>
  <si>
    <t>ＰＦＣ</t>
  </si>
  <si>
    <t>航技研</t>
  </si>
  <si>
    <t>（土）</t>
  </si>
  <si>
    <t>バッカス</t>
  </si>
  <si>
    <t>府中65</t>
  </si>
  <si>
    <t>ＥＡＧＬＥＳ</t>
  </si>
  <si>
    <t>ＡＬＭＡ</t>
  </si>
  <si>
    <t>ヨンパウロ</t>
  </si>
  <si>
    <t>パヌッチ</t>
  </si>
  <si>
    <t>ＦＣＺＪ</t>
  </si>
  <si>
    <t>国分寺セレソン６０</t>
  </si>
  <si>
    <t>府中６０</t>
  </si>
  <si>
    <t>武蔵野シニア</t>
  </si>
  <si>
    <t>ＦＣＺＪ４０</t>
  </si>
  <si>
    <t>ＨＧＳ</t>
  </si>
  <si>
    <t>主</t>
  </si>
  <si>
    <t>派遣</t>
  </si>
  <si>
    <t>ムーレＱ－ＦＣネオ</t>
  </si>
  <si>
    <t>府中６５</t>
  </si>
  <si>
    <t>ムーレＦＣホルス</t>
  </si>
  <si>
    <t>Ｎｏ</t>
  </si>
  <si>
    <t>１　部</t>
  </si>
  <si>
    <t>ＧＲＯＯＶＹ</t>
  </si>
  <si>
    <t>ＦＣ５０５</t>
  </si>
  <si>
    <t>ＷＥＥＤ</t>
  </si>
  <si>
    <t>アレミーゴ</t>
  </si>
  <si>
    <t>残り試合</t>
  </si>
  <si>
    <t>H</t>
  </si>
  <si>
    <t>A</t>
  </si>
  <si>
    <t>2　部</t>
  </si>
  <si>
    <t>Ｄｏｒｉｔｏｓ</t>
  </si>
  <si>
    <t>ＳＵＢＡＲＵ</t>
  </si>
  <si>
    <t>3　部</t>
  </si>
  <si>
    <t>壮年Ｏ－４０</t>
  </si>
  <si>
    <t>壮年Ｏ－５０</t>
  </si>
  <si>
    <t>ムーレホルス</t>
  </si>
  <si>
    <t>ＣＯＭＰＡＲＥ</t>
  </si>
  <si>
    <t>多摩シニア60</t>
  </si>
  <si>
    <t>ＦＣ三鷹６０</t>
  </si>
  <si>
    <t>ＦＣ野川ＰＯＳＳＥ</t>
  </si>
  <si>
    <t>残り試合　計</t>
  </si>
  <si>
    <t>野川１０５</t>
  </si>
  <si>
    <t>蹴球団EAGLES</t>
  </si>
  <si>
    <t>蹴球団ＯＷＬＳ</t>
  </si>
  <si>
    <t>蹴球団OWLS</t>
  </si>
  <si>
    <t>日野レディース</t>
  </si>
  <si>
    <t>東京アルミテスSC</t>
  </si>
  <si>
    <t>駒沢</t>
  </si>
  <si>
    <t>副1</t>
    <phoneticPr fontId="10"/>
  </si>
  <si>
    <t>副2</t>
    <rPh sb="0" eb="1">
      <t>フク</t>
    </rPh>
    <phoneticPr fontId="10"/>
  </si>
  <si>
    <t>日程</t>
    <rPh sb="0" eb="2">
      <t>ニッテイ</t>
    </rPh>
    <phoneticPr fontId="10"/>
  </si>
  <si>
    <t>【リーグ戦】</t>
    <phoneticPr fontId="10"/>
  </si>
  <si>
    <t>大沢総合</t>
  </si>
  <si>
    <t>試合間隔</t>
    <rPh sb="0" eb="2">
      <t>シアイ</t>
    </rPh>
    <rPh sb="2" eb="4">
      <t>カンカク</t>
    </rPh>
    <phoneticPr fontId="6"/>
  </si>
  <si>
    <t>三鷹４０</t>
  </si>
  <si>
    <t>セッション５０</t>
  </si>
  <si>
    <t>蹴球団１９８３</t>
  </si>
  <si>
    <t>ＭＵ－ＲＥ</t>
  </si>
  <si>
    <t>三鷹５０’ｓ</t>
  </si>
  <si>
    <t>消化率</t>
    <rPh sb="0" eb="3">
      <t>ショウカリツ</t>
    </rPh>
    <phoneticPr fontId="10"/>
  </si>
  <si>
    <t>Ｊａｍ,ＦＣ</t>
  </si>
  <si>
    <t>グランド片付け</t>
    <rPh sb="4" eb="6">
      <t>カタツ</t>
    </rPh>
    <phoneticPr fontId="10"/>
  </si>
  <si>
    <t>フットサル大会【一般の部】</t>
    <rPh sb="5" eb="7">
      <t>タイカイ</t>
    </rPh>
    <rPh sb="8" eb="10">
      <t>イッパン</t>
    </rPh>
    <rPh sb="11" eb="12">
      <t>ブ</t>
    </rPh>
    <phoneticPr fontId="10"/>
  </si>
  <si>
    <t>≪　2022年度三鷹市社会人サッカーリーグ戦　日程表　≫</t>
    <rPh sb="23" eb="26">
      <t>ニッテイヒョウ</t>
    </rPh>
    <phoneticPr fontId="10"/>
  </si>
  <si>
    <t>≪　2022年度三鷹市社会人サッカーリーグ戦　日程表-2　≫</t>
  </si>
  <si>
    <t>開会式</t>
    <rPh sb="0" eb="3">
      <t>カイカイシキ</t>
    </rPh>
    <phoneticPr fontId="10"/>
  </si>
  <si>
    <t>三鷹蹴球団ＨＡＷＫＳ</t>
    <rPh sb="0" eb="2">
      <t>ミタカ</t>
    </rPh>
    <rPh sb="2" eb="4">
      <t>シュウキュウ</t>
    </rPh>
    <rPh sb="4" eb="5">
      <t>ダン</t>
    </rPh>
    <phoneticPr fontId="22"/>
  </si>
  <si>
    <t>武蔵野シニア</t>
    <rPh sb="0" eb="3">
      <t>ムサシノ</t>
    </rPh>
    <phoneticPr fontId="22"/>
  </si>
  <si>
    <t>ＦＣ三鷹５０’ｓ</t>
    <rPh sb="2" eb="4">
      <t>ミタカ</t>
    </rPh>
    <phoneticPr fontId="22"/>
  </si>
  <si>
    <t>三鷹セッション５０</t>
    <rPh sb="0" eb="2">
      <t>ミタカ</t>
    </rPh>
    <phoneticPr fontId="22"/>
  </si>
  <si>
    <t>三鷹蹴球団ＯＷＬＳ</t>
    <rPh sb="0" eb="2">
      <t>ミタカ</t>
    </rPh>
    <rPh sb="2" eb="4">
      <t>シュウキュウ</t>
    </rPh>
    <rPh sb="4" eb="5">
      <t>ダン</t>
    </rPh>
    <phoneticPr fontId="22"/>
  </si>
  <si>
    <t>ＦＣ野川ＣＯＭＰＡＲＥ</t>
    <rPh sb="2" eb="4">
      <t>ノガワ</t>
    </rPh>
    <phoneticPr fontId="22"/>
  </si>
  <si>
    <t>三鷹蹴球団ＥＡＧＬＥＳ</t>
    <rPh sb="0" eb="2">
      <t>ミタカ</t>
    </rPh>
    <rPh sb="2" eb="4">
      <t>シュウキュウ</t>
    </rPh>
    <rPh sb="4" eb="5">
      <t>ダン</t>
    </rPh>
    <phoneticPr fontId="22"/>
  </si>
  <si>
    <t>新川シニア</t>
    <rPh sb="0" eb="2">
      <t>シンカワ</t>
    </rPh>
    <phoneticPr fontId="22"/>
  </si>
  <si>
    <t>ＧＲＯＯＶＹ</t>
    <phoneticPr fontId="10"/>
  </si>
  <si>
    <t xml:space="preserve">ＯＳＡＷＡ </t>
    <phoneticPr fontId="10"/>
  </si>
  <si>
    <t>野川１０５</t>
    <phoneticPr fontId="10"/>
  </si>
  <si>
    <t>ＭＵ－ＲＥ</t>
    <phoneticPr fontId="10"/>
  </si>
  <si>
    <t>ムーレＱ－ＦＣネオ</t>
    <phoneticPr fontId="10"/>
  </si>
  <si>
    <t>ＦＣ野川ＰＯＳＳＥ</t>
    <phoneticPr fontId="10"/>
  </si>
  <si>
    <t>三鷹蹴球団ＥＡＧＬＥＳ</t>
    <phoneticPr fontId="10"/>
  </si>
  <si>
    <t>国分寺</t>
  </si>
  <si>
    <t>ムーレＱ－ＦＣ</t>
  </si>
  <si>
    <t>野川ＰＯＳＳＥ</t>
  </si>
  <si>
    <t>FC VIGOREレディース</t>
  </si>
  <si>
    <t>ムーレFC Lirio</t>
    <phoneticPr fontId="10"/>
  </si>
  <si>
    <t>ジョパーレ調布</t>
    <phoneticPr fontId="10"/>
  </si>
  <si>
    <t xml:space="preserve">ＯＳＡＷＡ </t>
  </si>
  <si>
    <t>ＨＡＷＫＳ</t>
  </si>
  <si>
    <t>グランド設営</t>
    <rPh sb="4" eb="6">
      <t>セツエイ</t>
    </rPh>
    <phoneticPr fontId="10"/>
  </si>
  <si>
    <t>(日)</t>
    <rPh sb="1" eb="2">
      <t>ニチ</t>
    </rPh>
    <phoneticPr fontId="10"/>
  </si>
  <si>
    <t>第１回フットサルＯＮＥ DAY マッチ</t>
    <phoneticPr fontId="10"/>
  </si>
  <si>
    <t>(祝金)</t>
    <rPh sb="1" eb="2">
      <t>シュク</t>
    </rPh>
    <rPh sb="2" eb="3">
      <t>キン</t>
    </rPh>
    <phoneticPr fontId="10"/>
  </si>
  <si>
    <t>日没　18:04</t>
    <phoneticPr fontId="10"/>
  </si>
  <si>
    <t>日没　18:10</t>
    <phoneticPr fontId="10"/>
  </si>
  <si>
    <t>日没　18:26</t>
    <phoneticPr fontId="10"/>
  </si>
  <si>
    <t>日没　18:33</t>
    <phoneticPr fontId="10"/>
  </si>
  <si>
    <t>日没　18:39</t>
    <phoneticPr fontId="10"/>
  </si>
  <si>
    <t>日没　18:49</t>
    <phoneticPr fontId="10"/>
  </si>
  <si>
    <t>SUBARU</t>
    <phoneticPr fontId="10"/>
  </si>
  <si>
    <t>メイン西側</t>
    <rPh sb="3" eb="5">
      <t>ニシガワ</t>
    </rPh>
    <phoneticPr fontId="10"/>
  </si>
  <si>
    <t>ヨンパウロＦＣ</t>
  </si>
  <si>
    <t>Ｐｉｎｋ Ｂｅｒｅｔ</t>
  </si>
  <si>
    <t>Ｐｉｎｋ</t>
  </si>
  <si>
    <t>Ｆ.Ｃ.Ｓ</t>
  </si>
  <si>
    <t>ＪＦＣ</t>
  </si>
  <si>
    <t>Ｎｏｇａｗａ</t>
    <phoneticPr fontId="10"/>
  </si>
  <si>
    <t>O40-1</t>
  </si>
  <si>
    <t>O40-2</t>
  </si>
  <si>
    <t>O50-1</t>
  </si>
  <si>
    <t>O50-2</t>
  </si>
  <si>
    <t>2部-1</t>
  </si>
  <si>
    <t>2部-2</t>
  </si>
  <si>
    <t>O60-3</t>
  </si>
  <si>
    <t>O60-4</t>
  </si>
  <si>
    <t>TSL-1</t>
  </si>
  <si>
    <t>TSL-2</t>
  </si>
  <si>
    <t>O40-3</t>
    <phoneticPr fontId="10"/>
  </si>
  <si>
    <t>O40-4</t>
    <phoneticPr fontId="10"/>
  </si>
  <si>
    <t>1部-1</t>
    <phoneticPr fontId="10"/>
  </si>
  <si>
    <t>1部-2</t>
    <phoneticPr fontId="10"/>
  </si>
  <si>
    <t>3部-3</t>
    <phoneticPr fontId="10"/>
  </si>
  <si>
    <t>3部-4</t>
    <phoneticPr fontId="10"/>
  </si>
  <si>
    <t>O50-3</t>
    <phoneticPr fontId="10"/>
  </si>
  <si>
    <t>O50-4</t>
    <phoneticPr fontId="10"/>
  </si>
  <si>
    <t>2部-3</t>
    <phoneticPr fontId="10"/>
  </si>
  <si>
    <t>2部-4</t>
    <phoneticPr fontId="10"/>
  </si>
  <si>
    <t>1部-4</t>
    <phoneticPr fontId="10"/>
  </si>
  <si>
    <t>O40-5</t>
    <phoneticPr fontId="10"/>
  </si>
  <si>
    <t>O40-6</t>
    <phoneticPr fontId="10"/>
  </si>
  <si>
    <t>O50-5</t>
    <phoneticPr fontId="10"/>
  </si>
  <si>
    <t>O50-6</t>
    <phoneticPr fontId="10"/>
  </si>
  <si>
    <t>3部-5</t>
    <phoneticPr fontId="10"/>
  </si>
  <si>
    <t>3部-6</t>
    <phoneticPr fontId="10"/>
  </si>
  <si>
    <t>2部-5</t>
    <phoneticPr fontId="10"/>
  </si>
  <si>
    <t>2部-6</t>
    <phoneticPr fontId="10"/>
  </si>
  <si>
    <t>3部-7</t>
  </si>
  <si>
    <t>3部-8</t>
  </si>
  <si>
    <t>2部-7</t>
    <phoneticPr fontId="10"/>
  </si>
  <si>
    <t>2部-8</t>
    <phoneticPr fontId="10"/>
  </si>
  <si>
    <t>O40-7</t>
    <phoneticPr fontId="10"/>
  </si>
  <si>
    <t>O40-8</t>
    <phoneticPr fontId="10"/>
  </si>
  <si>
    <t>O50-7</t>
    <phoneticPr fontId="10"/>
  </si>
  <si>
    <t>O50-8</t>
    <phoneticPr fontId="10"/>
  </si>
  <si>
    <t>1部-5</t>
    <phoneticPr fontId="10"/>
  </si>
  <si>
    <t>1部-6</t>
    <phoneticPr fontId="10"/>
  </si>
  <si>
    <t>3部-1</t>
    <phoneticPr fontId="10"/>
  </si>
  <si>
    <t>3部-2</t>
    <phoneticPr fontId="10"/>
  </si>
  <si>
    <t>1部-3</t>
    <phoneticPr fontId="10"/>
  </si>
  <si>
    <t>1部-7</t>
    <phoneticPr fontId="10"/>
  </si>
  <si>
    <t>1部-8</t>
    <phoneticPr fontId="10"/>
  </si>
  <si>
    <t>野川ＬＥＯＮ</t>
    <phoneticPr fontId="10"/>
  </si>
  <si>
    <t>三鷹４０</t>
    <phoneticPr fontId="10"/>
  </si>
  <si>
    <t>ムーレシニア</t>
    <phoneticPr fontId="10"/>
  </si>
  <si>
    <t>ＪＲＣシニア</t>
    <phoneticPr fontId="10"/>
  </si>
  <si>
    <t>蹴球団１９８３</t>
    <phoneticPr fontId="10"/>
  </si>
  <si>
    <t>ＦＣＺＪ４０</t>
    <phoneticPr fontId="10"/>
  </si>
  <si>
    <t>ＳＣ２００１</t>
    <phoneticPr fontId="10"/>
  </si>
  <si>
    <t>三鷹ウェスト</t>
    <phoneticPr fontId="10"/>
  </si>
  <si>
    <t>成江堂Ｄｏｒｉｔｏｓ</t>
  </si>
  <si>
    <t>ＦＣ武蔵野パヌッチ</t>
  </si>
  <si>
    <t>O60-1</t>
  </si>
  <si>
    <t>国分寺セレソン</t>
  </si>
  <si>
    <t>O60-2</t>
  </si>
  <si>
    <t>三鷹蹴球団１９８３</t>
  </si>
  <si>
    <t>ＦＣ三鷹４０ｓ</t>
  </si>
  <si>
    <t>Ｎｏｇａｗａ Ｕｎｉｔｅｄ</t>
  </si>
  <si>
    <t>野川ＬＥＯＮ</t>
  </si>
  <si>
    <t>Ｊａｍ，ＦＣ</t>
  </si>
  <si>
    <t>ＦＣ．ＡＬＭＡ</t>
  </si>
  <si>
    <t>ＭＩＴＡＫＡ ＡＬＥＭＩＧＯ</t>
  </si>
  <si>
    <t>Ｆ．Ｃ．ＯＳＡＷＡ</t>
  </si>
  <si>
    <t>ＭＵ－ＲＥ ＦＣ</t>
  </si>
  <si>
    <t>ＭＵ－ＲＥ ＦＣ</t>
    <phoneticPr fontId="10"/>
  </si>
  <si>
    <t>ＭＵ－ＲＥ</t>
    <phoneticPr fontId="10"/>
  </si>
  <si>
    <t>ＦＣ ＧＲＯＯＶＹ</t>
  </si>
  <si>
    <t>ＦＣ野川１０５</t>
  </si>
  <si>
    <t>蹴球団６０ＯＷＬＳ</t>
  </si>
  <si>
    <t>ＡＬＥＭＩＧＯ</t>
  </si>
  <si>
    <t>ＡＬＥＭＩＧＯ</t>
    <phoneticPr fontId="10"/>
  </si>
  <si>
    <t xml:space="preserve">ＯＳＡＷＡ </t>
    <phoneticPr fontId="10"/>
  </si>
  <si>
    <t>Ｎｏｇａｗａ</t>
  </si>
  <si>
    <t>野川１０５</t>
    <phoneticPr fontId="10"/>
  </si>
  <si>
    <t>ＧＲＯＯＶＹ</t>
    <phoneticPr fontId="10"/>
  </si>
  <si>
    <t>ＣＯＭＰＡＰＥ</t>
  </si>
  <si>
    <t>ＫＤＤＩＦＣ</t>
  </si>
  <si>
    <t>三鷹５０’Ｓ</t>
  </si>
  <si>
    <t>Ｆ．Ｃ．Ｓ</t>
  </si>
  <si>
    <t>航技研サッカー部</t>
  </si>
  <si>
    <t>三鷹蹴球団ＨＡＷＫＳ</t>
    <rPh sb="0" eb="2">
      <t>ミタカ</t>
    </rPh>
    <rPh sb="2" eb="5">
      <t>シュウキュウダン</t>
    </rPh>
    <phoneticPr fontId="10"/>
  </si>
  <si>
    <t>三鷹蹴球団ＥＡＧＬＥＳ</t>
    <rPh sb="0" eb="5">
      <t>ミタカシュウキュウダン</t>
    </rPh>
    <phoneticPr fontId="10"/>
  </si>
  <si>
    <t>ムーレＦＣホルス</t>
    <phoneticPr fontId="10"/>
  </si>
  <si>
    <t>ムーレＦＣシニア</t>
    <phoneticPr fontId="10"/>
  </si>
  <si>
    <t>ＦＣ野川ＬＥＯＮ</t>
    <phoneticPr fontId="10"/>
  </si>
  <si>
    <t>ＳＣ２００１</t>
  </si>
  <si>
    <t>三鷹ウェスト</t>
  </si>
  <si>
    <t>三鷹ＳＣ２００１</t>
    <rPh sb="0" eb="2">
      <t>ミタカ</t>
    </rPh>
    <phoneticPr fontId="10"/>
  </si>
  <si>
    <t>三鷹ＦＣウェスト</t>
    <phoneticPr fontId="10"/>
  </si>
  <si>
    <t>三鷹蹴球団１９８３</t>
    <rPh sb="0" eb="2">
      <t>ミタカ</t>
    </rPh>
    <phoneticPr fontId="10"/>
  </si>
  <si>
    <t>O60-5</t>
  </si>
  <si>
    <t>O60-6</t>
  </si>
  <si>
    <t>ＦＣ三鷹４０</t>
  </si>
  <si>
    <t>三鷹蹴球団６０ＯＷＬＳ</t>
  </si>
  <si>
    <t>三鷹蹴球団６０ＥＡＧＬＥＳ</t>
  </si>
  <si>
    <t>三鷹蹴球団６０ＯＷＬＳ</t>
    <phoneticPr fontId="10"/>
  </si>
  <si>
    <t>蹴球団６０ＥＡＧＬＥＳ</t>
  </si>
  <si>
    <t>蹴球団６０ＥＡＧＬＥＳ</t>
    <phoneticPr fontId="10"/>
  </si>
  <si>
    <t>三鷹蹴球団ＥＡＧＬＥＳ</t>
    <rPh sb="0" eb="2">
      <t>ミタカ</t>
    </rPh>
    <rPh sb="2" eb="5">
      <t>シュウキュウダン</t>
    </rPh>
    <phoneticPr fontId="10"/>
  </si>
  <si>
    <t>第２回フットサルＯＮＥ DAY マッチ</t>
    <phoneticPr fontId="10"/>
  </si>
  <si>
    <t>フットサル大会【壮年の部】</t>
    <rPh sb="5" eb="7">
      <t>タイカイ</t>
    </rPh>
    <rPh sb="8" eb="10">
      <t>ソウネン</t>
    </rPh>
    <rPh sb="11" eb="12">
      <t>ブ</t>
    </rPh>
    <phoneticPr fontId="10"/>
  </si>
  <si>
    <t>三鷹蹴球団ＨＡＷＫＳ</t>
    <rPh sb="0" eb="2">
      <t>ミタカ</t>
    </rPh>
    <rPh sb="2" eb="5">
      <t>シュウキュウダン</t>
    </rPh>
    <phoneticPr fontId="10"/>
  </si>
  <si>
    <t>蹴球団ＨＡＷＫＳ</t>
    <rPh sb="0" eb="3">
      <t>シュウキュウダン</t>
    </rPh>
    <phoneticPr fontId="10"/>
  </si>
  <si>
    <t>三鷹蹴球団１９８３</t>
    <rPh sb="0" eb="2">
      <t>ミタカ</t>
    </rPh>
    <phoneticPr fontId="10"/>
  </si>
  <si>
    <t>三鷹蹴球団ＯＷＬＳ</t>
    <phoneticPr fontId="10"/>
  </si>
  <si>
    <t>ＦＣ三鷹５０’Ｓ</t>
    <phoneticPr fontId="10"/>
  </si>
  <si>
    <t>三鷹セッション５０</t>
    <phoneticPr fontId="10"/>
  </si>
  <si>
    <t>ＦＣ野川ＣＯＭＰＡＰＥ</t>
    <phoneticPr fontId="10"/>
  </si>
  <si>
    <t>閉会式</t>
    <rPh sb="0" eb="3">
      <t>ヘイカイシキ</t>
    </rPh>
    <phoneticPr fontId="10"/>
  </si>
  <si>
    <t>1位決定戦</t>
    <rPh sb="1" eb="2">
      <t>イ</t>
    </rPh>
    <rPh sb="2" eb="5">
      <t>ケッテイセン</t>
    </rPh>
    <phoneticPr fontId="10"/>
  </si>
  <si>
    <t>3位決定戦</t>
    <rPh sb="1" eb="2">
      <t>イ</t>
    </rPh>
    <rPh sb="2" eb="5">
      <t>ケッテイセン</t>
    </rPh>
    <phoneticPr fontId="10"/>
  </si>
  <si>
    <t>5位決定戦</t>
    <rPh sb="1" eb="2">
      <t>イ</t>
    </rPh>
    <rPh sb="2" eb="5">
      <t>ケッテイセン</t>
    </rPh>
    <phoneticPr fontId="10"/>
  </si>
  <si>
    <t>小平市</t>
    <rPh sb="0" eb="3">
      <t>コダイラシ</t>
    </rPh>
    <phoneticPr fontId="10"/>
  </si>
  <si>
    <t>朝鮮大学校</t>
    <phoneticPr fontId="10"/>
  </si>
  <si>
    <t>(祝月)</t>
    <rPh sb="1" eb="3">
      <t>シュクゲツ</t>
    </rPh>
    <phoneticPr fontId="10"/>
  </si>
  <si>
    <t>【市民体育祭】</t>
    <rPh sb="1" eb="6">
      <t>シミンタイイクサイ</t>
    </rPh>
    <phoneticPr fontId="10"/>
  </si>
  <si>
    <t>第3回フットサルＯＮＥ DAY マッチ</t>
    <phoneticPr fontId="10"/>
  </si>
  <si>
    <t>メイン</t>
  </si>
  <si>
    <t>メイン東側</t>
    <rPh sb="3" eb="5">
      <t>ヒガシガワ</t>
    </rPh>
    <phoneticPr fontId="10"/>
  </si>
  <si>
    <t>JFA ファミリーフットサル大会</t>
    <phoneticPr fontId="10"/>
  </si>
  <si>
    <t>ソサイチ大会</t>
    <rPh sb="4" eb="6">
      <t>タイカイ</t>
    </rPh>
    <phoneticPr fontId="10"/>
  </si>
  <si>
    <t>JFA ファミリーフットサル大会 &amp; ソサイチ大会</t>
    <rPh sb="14" eb="16">
      <t>タイカイ</t>
    </rPh>
    <rPh sb="23" eb="25">
      <t>タイカイ</t>
    </rPh>
    <phoneticPr fontId="10"/>
  </si>
  <si>
    <t>第４回フットサルＯＮＥ DAY マッチ</t>
    <phoneticPr fontId="10"/>
  </si>
  <si>
    <t>FC東京 夏休みサッカーフェスティバル&amp; ソサイチ大会</t>
    <rPh sb="2" eb="4">
      <t>トウキョウ</t>
    </rPh>
    <rPh sb="25" eb="27">
      <t>タイカイ</t>
    </rPh>
    <phoneticPr fontId="10"/>
  </si>
  <si>
    <t>FC東京 サッカーフェスティバル</t>
    <phoneticPr fontId="10"/>
  </si>
  <si>
    <t>午前(2枠)・ナイター(2枠)</t>
    <rPh sb="4" eb="5">
      <t>ワク</t>
    </rPh>
    <rPh sb="13" eb="14">
      <t>ワク</t>
    </rPh>
    <phoneticPr fontId="10"/>
  </si>
  <si>
    <t>グランド片付け(13時完全撤収）</t>
    <rPh sb="4" eb="6">
      <t>カタツ</t>
    </rPh>
    <rPh sb="10" eb="11">
      <t>ジ</t>
    </rPh>
    <rPh sb="11" eb="13">
      <t>カンゼン</t>
    </rPh>
    <rPh sb="13" eb="15">
      <t>テッシュウ</t>
    </rPh>
    <phoneticPr fontId="10"/>
  </si>
  <si>
    <t>グランド片付け(11時完全撤収）</t>
    <rPh sb="4" eb="6">
      <t>カタツ</t>
    </rPh>
    <rPh sb="10" eb="11">
      <t>ジ</t>
    </rPh>
    <rPh sb="11" eb="15">
      <t>カンゼンテッシュウ</t>
    </rPh>
    <phoneticPr fontId="10"/>
  </si>
  <si>
    <t>グランド片付け(21時完全撤収）</t>
    <rPh sb="4" eb="6">
      <t>カタツ</t>
    </rPh>
    <rPh sb="10" eb="11">
      <t>ジ</t>
    </rPh>
    <rPh sb="11" eb="15">
      <t>カンゼンテッシュウ</t>
    </rPh>
    <phoneticPr fontId="10"/>
  </si>
  <si>
    <t>(祝木)</t>
    <rPh sb="1" eb="3">
      <t>シュクモク</t>
    </rPh>
    <phoneticPr fontId="10"/>
  </si>
  <si>
    <t>【市民体育祭】午前(3枠)</t>
    <rPh sb="1" eb="3">
      <t>シミン</t>
    </rPh>
    <rPh sb="3" eb="6">
      <t>タイイクサイ</t>
    </rPh>
    <rPh sb="7" eb="9">
      <t>ゴゼン</t>
    </rPh>
    <rPh sb="11" eb="12">
      <t>ワク</t>
    </rPh>
    <phoneticPr fontId="10"/>
  </si>
  <si>
    <t>【市民体育祭】午前(4枠)</t>
    <rPh sb="1" eb="3">
      <t>シミン</t>
    </rPh>
    <rPh sb="3" eb="6">
      <t>タイイクサイ</t>
    </rPh>
    <rPh sb="7" eb="9">
      <t>ゴゼン</t>
    </rPh>
    <rPh sb="11" eb="12">
      <t>ワク</t>
    </rPh>
    <phoneticPr fontId="10"/>
  </si>
  <si>
    <t>グランド片付け(15時完全撤収）</t>
    <rPh sb="4" eb="6">
      <t>カタツ</t>
    </rPh>
    <rPh sb="10" eb="11">
      <t>ジ</t>
    </rPh>
    <rPh sb="11" eb="13">
      <t>カンゼン</t>
    </rPh>
    <rPh sb="13" eb="15">
      <t>テッシュウ</t>
    </rPh>
    <phoneticPr fontId="10"/>
  </si>
  <si>
    <t>(祝水)</t>
    <rPh sb="1" eb="3">
      <t>シュクスイ</t>
    </rPh>
    <phoneticPr fontId="10"/>
  </si>
  <si>
    <t>【リーグ戦】</t>
    <rPh sb="4" eb="5">
      <t>セン</t>
    </rPh>
    <phoneticPr fontId="10"/>
  </si>
  <si>
    <t>【リーグ戦】午後(4枠)</t>
    <rPh sb="4" eb="5">
      <t>セン</t>
    </rPh>
    <rPh sb="6" eb="8">
      <t>ゴゴ</t>
    </rPh>
    <rPh sb="10" eb="11">
      <t>ワク</t>
    </rPh>
    <phoneticPr fontId="10"/>
  </si>
  <si>
    <t>【リーグ戦】19時まで</t>
    <rPh sb="4" eb="5">
      <t>セン</t>
    </rPh>
    <rPh sb="8" eb="9">
      <t>ジ</t>
    </rPh>
    <phoneticPr fontId="10"/>
  </si>
  <si>
    <t>グランド片付け(19時完全撤収)</t>
    <rPh sb="4" eb="6">
      <t>カタツ</t>
    </rPh>
    <rPh sb="10" eb="11">
      <t>ジ</t>
    </rPh>
    <rPh sb="11" eb="13">
      <t>カンゼン</t>
    </rPh>
    <rPh sb="13" eb="15">
      <t>テッシュウ</t>
    </rPh>
    <phoneticPr fontId="10"/>
  </si>
  <si>
    <t>(祝火)</t>
    <rPh sb="1" eb="2">
      <t>シュク</t>
    </rPh>
    <rPh sb="2" eb="3">
      <t>ヒ</t>
    </rPh>
    <phoneticPr fontId="10"/>
  </si>
  <si>
    <t xml:space="preserve"> 朝鮮大学校</t>
  </si>
  <si>
    <t>ｴｷｼﾋﾞｼﾞｮﾝﾏｯﾁ</t>
  </si>
  <si>
    <t>（土）</t>
    <phoneticPr fontId="10"/>
  </si>
  <si>
    <t>メイン</t>
    <phoneticPr fontId="10"/>
  </si>
  <si>
    <t>第5回フットサルＯＮＥ DAY マッチ</t>
    <phoneticPr fontId="10"/>
  </si>
  <si>
    <t>第６回フットサルＯＮＥ DAY マッチ</t>
    <phoneticPr fontId="10"/>
  </si>
  <si>
    <t>第７回フットサルＯＮＥ DAY マッチ</t>
    <phoneticPr fontId="10"/>
  </si>
  <si>
    <t>第８回フットサルＯＮＥ DAY マッチ</t>
    <phoneticPr fontId="10"/>
  </si>
  <si>
    <t>サブアリーナ</t>
    <phoneticPr fontId="10"/>
  </si>
  <si>
    <t xml:space="preserve"> フットサル大会</t>
    <rPh sb="6" eb="8">
      <t>タイカイ</t>
    </rPh>
    <phoneticPr fontId="10"/>
  </si>
  <si>
    <t>【市民体育祭】</t>
    <phoneticPr fontId="10"/>
  </si>
  <si>
    <t>第９回フットサルＯＮＥ DAY マッチ</t>
    <phoneticPr fontId="10"/>
  </si>
  <si>
    <t>第10回フットサルＯＮＥ DAY マッチ</t>
    <phoneticPr fontId="10"/>
  </si>
  <si>
    <t>第１１回フットサルＯＮＥ DAY マッチ</t>
    <phoneticPr fontId="10"/>
  </si>
  <si>
    <t>【リーグ戦】午前(2枠)・ナイター(2枠)</t>
    <phoneticPr fontId="10"/>
  </si>
  <si>
    <t>【リーグ戦】午前(3枠)</t>
    <rPh sb="4" eb="5">
      <t>セン</t>
    </rPh>
    <phoneticPr fontId="10"/>
  </si>
  <si>
    <t>日没　18:54</t>
    <phoneticPr fontId="10"/>
  </si>
  <si>
    <t>日没　18:57</t>
    <phoneticPr fontId="10"/>
  </si>
  <si>
    <t>日没　19:00</t>
    <phoneticPr fontId="10"/>
  </si>
  <si>
    <t>日没　19:01</t>
    <phoneticPr fontId="10"/>
  </si>
  <si>
    <t>日没　18:47</t>
    <phoneticPr fontId="10"/>
  </si>
  <si>
    <t>日没　18:24</t>
    <phoneticPr fontId="10"/>
  </si>
  <si>
    <t>日没　18:15</t>
    <phoneticPr fontId="10"/>
  </si>
  <si>
    <t>日没　18:05</t>
    <phoneticPr fontId="10"/>
  </si>
  <si>
    <t>日没　17:55</t>
    <phoneticPr fontId="10"/>
  </si>
  <si>
    <t>日没　17:44</t>
    <phoneticPr fontId="10"/>
  </si>
  <si>
    <t>日没　17:35</t>
    <phoneticPr fontId="10"/>
  </si>
  <si>
    <t>日没　17:25</t>
    <phoneticPr fontId="10"/>
  </si>
  <si>
    <t>日没　17:15</t>
    <phoneticPr fontId="10"/>
  </si>
  <si>
    <t>日没　17:05</t>
    <phoneticPr fontId="10"/>
  </si>
  <si>
    <t>日没　16:50</t>
    <phoneticPr fontId="10"/>
  </si>
  <si>
    <t>日没　16:57</t>
    <phoneticPr fontId="10"/>
  </si>
  <si>
    <t>日没　17:45</t>
    <phoneticPr fontId="10"/>
  </si>
  <si>
    <t>日没　16:42</t>
    <phoneticPr fontId="10"/>
  </si>
  <si>
    <t>日没　16:36</t>
    <phoneticPr fontId="10"/>
  </si>
  <si>
    <t>日没　16:30</t>
    <phoneticPr fontId="10"/>
  </si>
  <si>
    <t>日没　16:29</t>
    <phoneticPr fontId="10"/>
  </si>
  <si>
    <t>日没　16:28</t>
    <phoneticPr fontId="10"/>
  </si>
  <si>
    <t>日没　16:45</t>
  </si>
  <si>
    <t>日没　16:45</t>
    <phoneticPr fontId="10"/>
  </si>
  <si>
    <t>日没　16:51</t>
    <phoneticPr fontId="10"/>
  </si>
  <si>
    <t>日没　16:58</t>
    <phoneticPr fontId="10"/>
  </si>
  <si>
    <t>日没　17:12</t>
    <phoneticPr fontId="10"/>
  </si>
  <si>
    <t>日没　17:19</t>
    <phoneticPr fontId="10"/>
  </si>
  <si>
    <t>日没　17:30</t>
    <phoneticPr fontId="10"/>
  </si>
  <si>
    <t>日没　17:33</t>
    <phoneticPr fontId="10"/>
  </si>
  <si>
    <t>日没　17:39</t>
    <phoneticPr fontId="10"/>
  </si>
  <si>
    <t>日没　17:46</t>
    <phoneticPr fontId="10"/>
  </si>
  <si>
    <t>日没　17:53</t>
    <phoneticPr fontId="10"/>
  </si>
  <si>
    <t>日没　17:57</t>
    <phoneticPr fontId="10"/>
  </si>
  <si>
    <t>3</t>
    <phoneticPr fontId="10"/>
  </si>
  <si>
    <t>2</t>
    <phoneticPr fontId="10"/>
  </si>
  <si>
    <t>0</t>
    <phoneticPr fontId="10"/>
  </si>
  <si>
    <t>4</t>
    <phoneticPr fontId="10"/>
  </si>
  <si>
    <t>1</t>
    <phoneticPr fontId="10"/>
  </si>
  <si>
    <t>5</t>
    <phoneticPr fontId="10"/>
  </si>
  <si>
    <t>(不戦勝)</t>
    <rPh sb="1" eb="4">
      <t>フセンショウ</t>
    </rPh>
    <phoneticPr fontId="10"/>
  </si>
  <si>
    <t>4</t>
    <phoneticPr fontId="10"/>
  </si>
  <si>
    <t>2</t>
    <phoneticPr fontId="10"/>
  </si>
  <si>
    <t>1</t>
    <phoneticPr fontId="10"/>
  </si>
  <si>
    <t>(不戦勝)</t>
    <rPh sb="1" eb="4">
      <t>フセンショウ</t>
    </rPh>
    <phoneticPr fontId="10"/>
  </si>
  <si>
    <t>5</t>
    <phoneticPr fontId="10"/>
  </si>
  <si>
    <t>0</t>
    <phoneticPr fontId="10"/>
  </si>
  <si>
    <t>3</t>
    <phoneticPr fontId="10"/>
  </si>
  <si>
    <t>補助競技場</t>
  </si>
  <si>
    <t>補助競技場</t>
    <phoneticPr fontId="10"/>
  </si>
  <si>
    <t>日野市</t>
  </si>
  <si>
    <t>練馬区</t>
  </si>
  <si>
    <t>三鷹市</t>
  </si>
  <si>
    <t>第1試合　府中市</t>
    <rPh sb="0" eb="1">
      <t>ダイ</t>
    </rPh>
    <rPh sb="2" eb="4">
      <t>シアイ</t>
    </rPh>
    <rPh sb="5" eb="8">
      <t>フチュウシ</t>
    </rPh>
    <phoneticPr fontId="10"/>
  </si>
  <si>
    <t>三鷹市</t>
    <rPh sb="0" eb="3">
      <t>ミタカシ</t>
    </rPh>
    <phoneticPr fontId="10"/>
  </si>
  <si>
    <t>第2試合　西東京市</t>
    <rPh sb="0" eb="1">
      <t>ダイ</t>
    </rPh>
    <rPh sb="2" eb="4">
      <t>シアイ</t>
    </rPh>
    <rPh sb="5" eb="9">
      <t>ニシトウキョウシ</t>
    </rPh>
    <phoneticPr fontId="10"/>
  </si>
  <si>
    <t>調布市</t>
    <rPh sb="0" eb="3">
      <t>チョウフシ</t>
    </rPh>
    <phoneticPr fontId="10"/>
  </si>
  <si>
    <t>小金井市</t>
    <rPh sb="0" eb="4">
      <t>コガネイシ</t>
    </rPh>
    <phoneticPr fontId="10"/>
  </si>
  <si>
    <t>小平市</t>
    <rPh sb="0" eb="3">
      <t>コダイラシ</t>
    </rPh>
    <phoneticPr fontId="10"/>
  </si>
  <si>
    <t>第4試合　調布市</t>
    <rPh sb="0" eb="1">
      <t>ダイ</t>
    </rPh>
    <rPh sb="2" eb="4">
      <t>シアイ</t>
    </rPh>
    <rPh sb="5" eb="8">
      <t>チョウフシ</t>
    </rPh>
    <phoneticPr fontId="10"/>
  </si>
  <si>
    <t>：</t>
    <phoneticPr fontId="10"/>
  </si>
  <si>
    <t>昭島市</t>
  </si>
  <si>
    <t>三鷹市</t>
    <phoneticPr fontId="10"/>
  </si>
  <si>
    <t>第2球技場</t>
    <rPh sb="0" eb="1">
      <t>ダイ</t>
    </rPh>
    <rPh sb="2" eb="4">
      <t>キュウギ</t>
    </rPh>
    <rPh sb="4" eb="5">
      <t>ジョウ</t>
    </rPh>
    <phoneticPr fontId="10"/>
  </si>
  <si>
    <t>副A・副B</t>
    <rPh sb="3" eb="4">
      <t>フク</t>
    </rPh>
    <phoneticPr fontId="10"/>
  </si>
  <si>
    <t>副B 三鷹市</t>
    <rPh sb="0" eb="1">
      <t>フク</t>
    </rPh>
    <phoneticPr fontId="10"/>
  </si>
  <si>
    <t>副A 三鷹市</t>
    <rPh sb="0" eb="1">
      <t>フク</t>
    </rPh>
    <phoneticPr fontId="10"/>
  </si>
  <si>
    <t>葛飾区水元</t>
    <phoneticPr fontId="10"/>
  </si>
  <si>
    <t>総合スポセン</t>
    <phoneticPr fontId="10"/>
  </si>
  <si>
    <t>本部運営</t>
    <rPh sb="0" eb="2">
      <t>ホンブ</t>
    </rPh>
    <rPh sb="2" eb="4">
      <t>ウンエイ</t>
    </rPh>
    <phoneticPr fontId="10"/>
  </si>
  <si>
    <t>杉本</t>
    <rPh sb="0" eb="2">
      <t>スギモト</t>
    </rPh>
    <phoneticPr fontId="10"/>
  </si>
  <si>
    <t>(準決)</t>
    <rPh sb="1" eb="3">
      <t>ジュンケツ</t>
    </rPh>
    <phoneticPr fontId="10"/>
  </si>
  <si>
    <t>杉本</t>
    <phoneticPr fontId="10"/>
  </si>
  <si>
    <t>(3決)</t>
    <rPh sb="2" eb="3">
      <t>ケツ</t>
    </rPh>
    <phoneticPr fontId="10"/>
  </si>
  <si>
    <t>(決勝)</t>
    <rPh sb="1" eb="3">
      <t>ケッショウ</t>
    </rPh>
    <phoneticPr fontId="10"/>
  </si>
  <si>
    <t>【第75回都民体育大会】</t>
    <phoneticPr fontId="10"/>
  </si>
  <si>
    <r>
      <rPr>
        <sz val="10"/>
        <rFont val="ＭＳ Ｐゴシック"/>
        <family val="3"/>
        <charset val="128"/>
      </rPr>
      <t>第3試合　</t>
    </r>
    <r>
      <rPr>
        <sz val="10"/>
        <color rgb="FFFF0000"/>
        <rFont val="ＭＳ Ｐゴシック"/>
        <family val="3"/>
        <charset val="128"/>
      </rPr>
      <t>三鷹市</t>
    </r>
  </si>
  <si>
    <t>O60-7</t>
    <phoneticPr fontId="10"/>
  </si>
  <si>
    <t>O60-8</t>
    <phoneticPr fontId="10"/>
  </si>
  <si>
    <t>O50-9</t>
    <phoneticPr fontId="10"/>
  </si>
  <si>
    <t>O50-10</t>
    <phoneticPr fontId="10"/>
  </si>
  <si>
    <t>3部-10</t>
    <phoneticPr fontId="10"/>
  </si>
  <si>
    <t>3部-9</t>
    <phoneticPr fontId="10"/>
  </si>
  <si>
    <t>O60-9</t>
    <phoneticPr fontId="10"/>
  </si>
  <si>
    <t>O60-10</t>
    <phoneticPr fontId="10"/>
  </si>
  <si>
    <t>1部-9</t>
  </si>
  <si>
    <t>1部-10</t>
  </si>
  <si>
    <t>1部-11</t>
    <phoneticPr fontId="10"/>
  </si>
  <si>
    <t>1部-12</t>
    <phoneticPr fontId="10"/>
  </si>
  <si>
    <t>O40-9</t>
    <phoneticPr fontId="10"/>
  </si>
  <si>
    <t>O40-10</t>
    <phoneticPr fontId="10"/>
  </si>
  <si>
    <t>3部-11</t>
    <phoneticPr fontId="10"/>
  </si>
  <si>
    <t>3部-12</t>
    <phoneticPr fontId="10"/>
  </si>
  <si>
    <t>2部-9</t>
    <phoneticPr fontId="10"/>
  </si>
  <si>
    <t>2部-10</t>
    <phoneticPr fontId="10"/>
  </si>
  <si>
    <t>O40-11</t>
    <phoneticPr fontId="10"/>
  </si>
  <si>
    <t>O40-12</t>
    <phoneticPr fontId="10"/>
  </si>
  <si>
    <t>2部-11</t>
    <phoneticPr fontId="10"/>
  </si>
  <si>
    <t>2部-12</t>
    <phoneticPr fontId="10"/>
  </si>
  <si>
    <t>ﾚﾃﾞｨｰｽ-4</t>
    <phoneticPr fontId="10"/>
  </si>
  <si>
    <t>ﾚﾃﾞｨｰｽ-1</t>
    <phoneticPr fontId="10"/>
  </si>
  <si>
    <t>ﾚﾃﾞｨｰｽ-2</t>
    <phoneticPr fontId="10"/>
  </si>
  <si>
    <t>ﾚﾃﾞｨｰｽ-3</t>
    <phoneticPr fontId="10"/>
  </si>
  <si>
    <t>女子-1</t>
  </si>
  <si>
    <t>女子-2</t>
  </si>
  <si>
    <t>ﾚﾃﾞｨｰｽ-5</t>
    <phoneticPr fontId="10"/>
  </si>
  <si>
    <t>ﾚﾃﾞｨｰｽ-6</t>
    <phoneticPr fontId="10"/>
  </si>
  <si>
    <t>女子-3</t>
    <phoneticPr fontId="10"/>
  </si>
  <si>
    <t>女子-4</t>
    <phoneticPr fontId="10"/>
  </si>
  <si>
    <t>ﾚﾃﾞｨｰｽ-7</t>
    <phoneticPr fontId="10"/>
  </si>
  <si>
    <t>ﾚﾃﾞｨｰｽ-8</t>
    <phoneticPr fontId="10"/>
  </si>
  <si>
    <t>ﾚﾃﾞｨｰｽ-9</t>
    <phoneticPr fontId="10"/>
  </si>
  <si>
    <t>女子-5</t>
    <phoneticPr fontId="10"/>
  </si>
  <si>
    <t>女子-6</t>
    <phoneticPr fontId="10"/>
  </si>
  <si>
    <t>ﾚﾃﾞｨｰｽ-10</t>
  </si>
  <si>
    <t>ﾚﾃﾞｨｰｽ-10</t>
    <phoneticPr fontId="10"/>
  </si>
  <si>
    <t>ﾚﾃﾞｨｰｽ-11</t>
  </si>
  <si>
    <t>ﾚﾃﾞｨｰｽ-11</t>
    <phoneticPr fontId="10"/>
  </si>
  <si>
    <t>ﾚﾃﾞｨｰｽ-12</t>
  </si>
  <si>
    <t>ﾚﾃﾞｨｰｽ-12</t>
    <phoneticPr fontId="10"/>
  </si>
  <si>
    <t>女子-7</t>
  </si>
  <si>
    <t>女子-7</t>
    <phoneticPr fontId="10"/>
  </si>
  <si>
    <t>女子-8</t>
  </si>
  <si>
    <t>女子-8</t>
    <phoneticPr fontId="10"/>
  </si>
  <si>
    <t>O60-11</t>
    <phoneticPr fontId="10"/>
  </si>
  <si>
    <t>O60-12</t>
    <phoneticPr fontId="10"/>
  </si>
  <si>
    <t>O40-13</t>
    <phoneticPr fontId="10"/>
  </si>
  <si>
    <t>O40-14</t>
    <phoneticPr fontId="10"/>
  </si>
  <si>
    <t>1部-13</t>
    <phoneticPr fontId="10"/>
  </si>
  <si>
    <t>1部-14</t>
    <phoneticPr fontId="10"/>
  </si>
  <si>
    <t>O50-13</t>
    <phoneticPr fontId="10"/>
  </si>
  <si>
    <t>O50-14</t>
    <phoneticPr fontId="10"/>
  </si>
  <si>
    <t>1部-15</t>
    <phoneticPr fontId="10"/>
  </si>
  <si>
    <t>1部-16</t>
    <phoneticPr fontId="10"/>
  </si>
  <si>
    <t>O60-13</t>
    <phoneticPr fontId="10"/>
  </si>
  <si>
    <t>O60-14</t>
    <phoneticPr fontId="10"/>
  </si>
  <si>
    <t>2部-13</t>
    <phoneticPr fontId="10"/>
  </si>
  <si>
    <t>2部-14</t>
    <phoneticPr fontId="10"/>
  </si>
  <si>
    <t>2部-15</t>
    <phoneticPr fontId="10"/>
  </si>
  <si>
    <t>2部-16</t>
    <phoneticPr fontId="10"/>
  </si>
  <si>
    <t>O50-15</t>
    <phoneticPr fontId="10"/>
  </si>
  <si>
    <t>O50-16</t>
    <phoneticPr fontId="10"/>
  </si>
  <si>
    <t>3部-15</t>
    <phoneticPr fontId="10"/>
  </si>
  <si>
    <t>3部-16</t>
    <phoneticPr fontId="10"/>
  </si>
  <si>
    <t>O60-15</t>
    <phoneticPr fontId="10"/>
  </si>
  <si>
    <t>O60-16</t>
    <phoneticPr fontId="10"/>
  </si>
  <si>
    <t>1部-17</t>
    <phoneticPr fontId="10"/>
  </si>
  <si>
    <t>1部-18</t>
    <phoneticPr fontId="10"/>
  </si>
  <si>
    <t>3部-17</t>
    <phoneticPr fontId="10"/>
  </si>
  <si>
    <t>3部-18</t>
    <phoneticPr fontId="10"/>
  </si>
  <si>
    <t>O40-15</t>
    <phoneticPr fontId="10"/>
  </si>
  <si>
    <t>O40-16</t>
    <phoneticPr fontId="10"/>
  </si>
  <si>
    <t>O50-17</t>
    <phoneticPr fontId="10"/>
  </si>
  <si>
    <t>O50-18</t>
    <phoneticPr fontId="10"/>
  </si>
  <si>
    <t>1部-19</t>
    <phoneticPr fontId="10"/>
  </si>
  <si>
    <t>1部-20</t>
    <phoneticPr fontId="10"/>
  </si>
  <si>
    <t>3部-19</t>
    <phoneticPr fontId="10"/>
  </si>
  <si>
    <t>3部-20</t>
    <phoneticPr fontId="10"/>
  </si>
  <si>
    <t>2部-19</t>
    <phoneticPr fontId="10"/>
  </si>
  <si>
    <t>2部-20</t>
    <phoneticPr fontId="10"/>
  </si>
  <si>
    <t>1部-21</t>
    <phoneticPr fontId="10"/>
  </si>
  <si>
    <t>1部-22</t>
    <phoneticPr fontId="10"/>
  </si>
  <si>
    <t>O60-17</t>
    <phoneticPr fontId="10"/>
  </si>
  <si>
    <t>O60-18</t>
    <phoneticPr fontId="10"/>
  </si>
  <si>
    <t>O40-17</t>
    <phoneticPr fontId="10"/>
  </si>
  <si>
    <t>O40-18</t>
    <phoneticPr fontId="10"/>
  </si>
  <si>
    <t>2部-21</t>
    <phoneticPr fontId="10"/>
  </si>
  <si>
    <t>2部-22</t>
    <phoneticPr fontId="10"/>
  </si>
  <si>
    <t>3部-21</t>
    <phoneticPr fontId="10"/>
  </si>
  <si>
    <t>3部-22</t>
    <phoneticPr fontId="10"/>
  </si>
  <si>
    <t>O50-19</t>
    <phoneticPr fontId="10"/>
  </si>
  <si>
    <t>O50-20</t>
    <phoneticPr fontId="10"/>
  </si>
  <si>
    <t>O60-19</t>
    <phoneticPr fontId="10"/>
  </si>
  <si>
    <t>O60-20</t>
    <phoneticPr fontId="10"/>
  </si>
  <si>
    <t>1部-23</t>
    <phoneticPr fontId="10"/>
  </si>
  <si>
    <t>2部-23</t>
    <phoneticPr fontId="10"/>
  </si>
  <si>
    <t>2部-24</t>
    <phoneticPr fontId="10"/>
  </si>
  <si>
    <t>O40-19</t>
    <phoneticPr fontId="10"/>
  </si>
  <si>
    <t>O40-20</t>
    <phoneticPr fontId="10"/>
  </si>
  <si>
    <t>O40-21</t>
    <phoneticPr fontId="10"/>
  </si>
  <si>
    <t>O40-22</t>
    <phoneticPr fontId="10"/>
  </si>
  <si>
    <t>3部-23</t>
    <phoneticPr fontId="10"/>
  </si>
  <si>
    <t>3部-24</t>
    <phoneticPr fontId="10"/>
  </si>
  <si>
    <t>O50-21</t>
    <phoneticPr fontId="10"/>
  </si>
  <si>
    <t>O50-22</t>
    <phoneticPr fontId="10"/>
  </si>
  <si>
    <t>O60-21</t>
    <phoneticPr fontId="10"/>
  </si>
  <si>
    <t>O60-22</t>
    <phoneticPr fontId="10"/>
  </si>
  <si>
    <t>3部-25</t>
    <phoneticPr fontId="10"/>
  </si>
  <si>
    <t>3部-26</t>
    <phoneticPr fontId="10"/>
  </si>
  <si>
    <t>O50-23</t>
    <phoneticPr fontId="10"/>
  </si>
  <si>
    <t>O50-24</t>
    <phoneticPr fontId="10"/>
  </si>
  <si>
    <t>FC東京少年大会</t>
    <phoneticPr fontId="10"/>
  </si>
  <si>
    <t>三多摩走行大会</t>
    <phoneticPr fontId="10"/>
  </si>
  <si>
    <t>28</t>
    <phoneticPr fontId="10"/>
  </si>
  <si>
    <t>O60-23</t>
    <phoneticPr fontId="10"/>
  </si>
  <si>
    <t>O60-24</t>
    <phoneticPr fontId="10"/>
  </si>
  <si>
    <t>ﾚﾃﾞｨｰｽ-13</t>
    <phoneticPr fontId="10"/>
  </si>
  <si>
    <t>ﾚﾃﾞｨｰｽ-14</t>
    <phoneticPr fontId="10"/>
  </si>
  <si>
    <t>ﾚﾃﾞｨｰｽ-15</t>
    <phoneticPr fontId="10"/>
  </si>
  <si>
    <t>女子-9</t>
    <phoneticPr fontId="10"/>
  </si>
  <si>
    <t>女子-10</t>
    <phoneticPr fontId="10"/>
  </si>
  <si>
    <t>O50-25</t>
    <phoneticPr fontId="10"/>
  </si>
  <si>
    <t>O50-26</t>
    <phoneticPr fontId="10"/>
  </si>
  <si>
    <t>O60-25</t>
    <phoneticPr fontId="10"/>
  </si>
  <si>
    <t>O60-26</t>
    <phoneticPr fontId="10"/>
  </si>
  <si>
    <t>O60-27</t>
    <phoneticPr fontId="10"/>
  </si>
  <si>
    <t>O60-28</t>
    <phoneticPr fontId="10"/>
  </si>
  <si>
    <t>O40-27</t>
    <phoneticPr fontId="10"/>
  </si>
  <si>
    <t>O40-28</t>
    <phoneticPr fontId="10"/>
  </si>
  <si>
    <t>O40-29</t>
    <phoneticPr fontId="10"/>
  </si>
  <si>
    <t>O60-29</t>
    <phoneticPr fontId="10"/>
  </si>
  <si>
    <t>O60-30</t>
    <phoneticPr fontId="10"/>
  </si>
  <si>
    <t>O50-27</t>
    <phoneticPr fontId="10"/>
  </si>
  <si>
    <t>O50-28</t>
    <phoneticPr fontId="10"/>
  </si>
  <si>
    <t>ﾚﾃﾞｨｰｽ-16</t>
    <phoneticPr fontId="10"/>
  </si>
  <si>
    <t>ﾚﾃﾞｨｰｽ-17</t>
    <phoneticPr fontId="10"/>
  </si>
  <si>
    <t>ﾚﾃﾞｨｰｽ-18</t>
    <phoneticPr fontId="10"/>
  </si>
  <si>
    <t>女子-11</t>
    <phoneticPr fontId="10"/>
  </si>
  <si>
    <t>女子-12</t>
    <phoneticPr fontId="10"/>
  </si>
  <si>
    <t>ﾚﾃﾞｨｰｽ-19</t>
  </si>
  <si>
    <t>ﾚﾃﾞｨｰｽ-19</t>
    <phoneticPr fontId="10"/>
  </si>
  <si>
    <t>ﾚﾃﾞｨｰｽ-20</t>
  </si>
  <si>
    <t>ﾚﾃﾞｨｰｽ-20</t>
    <phoneticPr fontId="10"/>
  </si>
  <si>
    <t>ﾚﾃﾞｨｰｽ-21</t>
    <phoneticPr fontId="10"/>
  </si>
  <si>
    <t>女子-13</t>
  </si>
  <si>
    <t>女子-13</t>
    <phoneticPr fontId="10"/>
  </si>
  <si>
    <t>女子-14</t>
  </si>
  <si>
    <t>女子-14</t>
    <phoneticPr fontId="10"/>
  </si>
  <si>
    <t>O40-30</t>
    <phoneticPr fontId="10"/>
  </si>
  <si>
    <t>O40-31</t>
    <phoneticPr fontId="10"/>
  </si>
  <si>
    <t>O40-32</t>
    <phoneticPr fontId="10"/>
  </si>
  <si>
    <t>O40-33</t>
    <phoneticPr fontId="10"/>
  </si>
  <si>
    <t>O60-31</t>
    <phoneticPr fontId="10"/>
  </si>
  <si>
    <t>O60-32</t>
    <phoneticPr fontId="10"/>
  </si>
  <si>
    <t>O50-31</t>
    <phoneticPr fontId="10"/>
  </si>
  <si>
    <t>O50-32</t>
    <phoneticPr fontId="10"/>
  </si>
  <si>
    <t>O50-33</t>
    <phoneticPr fontId="10"/>
  </si>
  <si>
    <t>TSL-3</t>
    <phoneticPr fontId="10"/>
  </si>
  <si>
    <t>TSL-4</t>
    <phoneticPr fontId="10"/>
  </si>
  <si>
    <t>TSL-5</t>
    <phoneticPr fontId="10"/>
  </si>
  <si>
    <t>TSL-6</t>
    <phoneticPr fontId="10"/>
  </si>
  <si>
    <t>TSL-7</t>
    <phoneticPr fontId="10"/>
  </si>
  <si>
    <t>TSL-8</t>
    <phoneticPr fontId="10"/>
  </si>
  <si>
    <t>1部-28</t>
  </si>
  <si>
    <t>2部-27</t>
  </si>
  <si>
    <t>2部-28</t>
  </si>
  <si>
    <t>1部-27</t>
  </si>
  <si>
    <t>O40-23</t>
    <phoneticPr fontId="10"/>
  </si>
  <si>
    <t>O40-24</t>
    <phoneticPr fontId="10"/>
  </si>
  <si>
    <t>O60-33</t>
  </si>
  <si>
    <t>O60-34</t>
  </si>
  <si>
    <t>1部-25</t>
  </si>
  <si>
    <t>1部-26</t>
  </si>
  <si>
    <t>O60-34</t>
    <phoneticPr fontId="10"/>
  </si>
  <si>
    <t>O60-35</t>
  </si>
  <si>
    <t>O60-35</t>
    <phoneticPr fontId="10"/>
  </si>
  <si>
    <t>O60-36</t>
  </si>
  <si>
    <t>O60-36</t>
    <phoneticPr fontId="10"/>
  </si>
  <si>
    <t>O50-21</t>
  </si>
  <si>
    <t>O50-22</t>
  </si>
  <si>
    <t>3部-13</t>
    <phoneticPr fontId="10"/>
  </si>
  <si>
    <t>3部-14</t>
    <phoneticPr fontId="10"/>
  </si>
  <si>
    <t>3部-27</t>
    <phoneticPr fontId="10"/>
  </si>
  <si>
    <t>3部-28</t>
    <phoneticPr fontId="10"/>
  </si>
  <si>
    <t>3部-31</t>
  </si>
  <si>
    <t>3部-32</t>
  </si>
  <si>
    <t>2部-27</t>
    <phoneticPr fontId="10"/>
  </si>
  <si>
    <t>2部-28</t>
    <phoneticPr fontId="10"/>
  </si>
  <si>
    <t>1部-23</t>
  </si>
  <si>
    <t>1部-24</t>
  </si>
  <si>
    <t>1部-24</t>
    <phoneticPr fontId="10"/>
  </si>
  <si>
    <t>1部-25</t>
    <phoneticPr fontId="10"/>
  </si>
  <si>
    <t>1部-26</t>
    <phoneticPr fontId="10"/>
  </si>
  <si>
    <t>1部-27</t>
    <phoneticPr fontId="10"/>
  </si>
  <si>
    <t>1部-28</t>
    <phoneticPr fontId="10"/>
  </si>
  <si>
    <t>O50-11</t>
  </si>
  <si>
    <t>O50-12</t>
  </si>
  <si>
    <t>O40-34</t>
  </si>
  <si>
    <t>O40-35</t>
  </si>
  <si>
    <t>O50-30</t>
    <phoneticPr fontId="10"/>
  </si>
  <si>
    <t>O50-29</t>
    <phoneticPr fontId="10"/>
  </si>
  <si>
    <t>O50-34</t>
    <phoneticPr fontId="10"/>
  </si>
  <si>
    <t>O50-35</t>
    <phoneticPr fontId="10"/>
  </si>
  <si>
    <t>3部-29</t>
    <phoneticPr fontId="10"/>
  </si>
  <si>
    <t>3部-30</t>
    <phoneticPr fontId="10"/>
  </si>
  <si>
    <t>2部-17</t>
    <phoneticPr fontId="10"/>
  </si>
  <si>
    <t>2部-18</t>
    <phoneticPr fontId="10"/>
  </si>
  <si>
    <t>2部-26</t>
    <phoneticPr fontId="10"/>
  </si>
  <si>
    <t>2部-25</t>
    <phoneticPr fontId="10"/>
  </si>
  <si>
    <t>O40-25</t>
    <phoneticPr fontId="10"/>
  </si>
  <si>
    <t>O40-26</t>
    <phoneticPr fontId="10"/>
  </si>
  <si>
    <t>O60-33</t>
    <phoneticPr fontId="10"/>
  </si>
  <si>
    <t>O60-21</t>
  </si>
  <si>
    <t>O60-22</t>
  </si>
  <si>
    <t>都リーグ開始時間変更</t>
    <rPh sb="0" eb="1">
      <t>ト</t>
    </rPh>
    <rPh sb="4" eb="8">
      <t>カイシジカン</t>
    </rPh>
    <rPh sb="8" eb="10">
      <t>ヘンコウ</t>
    </rPh>
    <phoneticPr fontId="10"/>
  </si>
  <si>
    <t>0</t>
    <phoneticPr fontId="10"/>
  </si>
  <si>
    <t>4</t>
    <phoneticPr fontId="10"/>
  </si>
  <si>
    <t>西東京市</t>
    <rPh sb="0" eb="4">
      <t>ニシトウキョウシ</t>
    </rPh>
    <phoneticPr fontId="10"/>
  </si>
  <si>
    <r>
      <t xml:space="preserve">5位決定戦 </t>
    </r>
    <r>
      <rPr>
        <sz val="10"/>
        <color rgb="FFFF0000"/>
        <rFont val="ＭＳ Ｐゴシック"/>
        <family val="3"/>
        <charset val="128"/>
      </rPr>
      <t>三鷹市</t>
    </r>
    <rPh sb="1" eb="2">
      <t>イ</t>
    </rPh>
    <rPh sb="2" eb="5">
      <t>ケッテイセン</t>
    </rPh>
    <rPh sb="6" eb="9">
      <t>ミタカシ</t>
    </rPh>
    <phoneticPr fontId="10"/>
  </si>
  <si>
    <t>1</t>
    <phoneticPr fontId="10"/>
  </si>
  <si>
    <t>2</t>
    <phoneticPr fontId="10"/>
  </si>
  <si>
    <t>4</t>
  </si>
  <si>
    <t>荒川区</t>
    <rPh sb="0" eb="3">
      <t>アラカワク</t>
    </rPh>
    <phoneticPr fontId="10"/>
  </si>
  <si>
    <t>0</t>
    <phoneticPr fontId="10"/>
  </si>
  <si>
    <t>5</t>
    <phoneticPr fontId="10"/>
  </si>
  <si>
    <t>4</t>
    <phoneticPr fontId="10"/>
  </si>
  <si>
    <t>3</t>
    <phoneticPr fontId="10"/>
  </si>
  <si>
    <t>中止</t>
    <rPh sb="0" eb="2">
      <t>チュウシ</t>
    </rPh>
    <phoneticPr fontId="10"/>
  </si>
  <si>
    <t>ＴＳＦＣ</t>
    <phoneticPr fontId="10"/>
  </si>
  <si>
    <t>航技研サッカー部</t>
    <phoneticPr fontId="10"/>
  </si>
  <si>
    <t>航技研</t>
    <phoneticPr fontId="10"/>
  </si>
  <si>
    <t>ＦＣ三鷹４０</t>
    <phoneticPr fontId="10"/>
  </si>
  <si>
    <t>ＰＦＣ</t>
    <phoneticPr fontId="10"/>
  </si>
  <si>
    <t>航技研サッカー部</t>
    <rPh sb="0" eb="3">
      <t>コウギケン</t>
    </rPh>
    <rPh sb="7" eb="8">
      <t>ブ</t>
    </rPh>
    <phoneticPr fontId="10"/>
  </si>
  <si>
    <t>三鷹蹴球団1983</t>
    <rPh sb="0" eb="5">
      <t>ミタカシュウキュウダン</t>
    </rPh>
    <phoneticPr fontId="10"/>
  </si>
  <si>
    <t>ムーレFCシニア</t>
  </si>
  <si>
    <t>蹴球団1983</t>
    <phoneticPr fontId="10"/>
  </si>
  <si>
    <t>Nogawa United</t>
    <phoneticPr fontId="10"/>
  </si>
  <si>
    <t>Nogawa</t>
    <phoneticPr fontId="10"/>
  </si>
  <si>
    <t>ムーレFCシニア</t>
    <phoneticPr fontId="10"/>
  </si>
  <si>
    <t>ムーレシニア</t>
    <phoneticPr fontId="10"/>
  </si>
  <si>
    <t>ＫＤＤＩＦＣ</t>
    <phoneticPr fontId="10"/>
  </si>
  <si>
    <t>ＦＣ三鷹４０</t>
    <rPh sb="2" eb="4">
      <t>ミタカ</t>
    </rPh>
    <phoneticPr fontId="10"/>
  </si>
  <si>
    <t>FC野川COMPARE</t>
    <rPh sb="2" eb="4">
      <t>ノガワ</t>
    </rPh>
    <phoneticPr fontId="10"/>
  </si>
  <si>
    <t>三鷹蹴球団OWLS</t>
    <rPh sb="0" eb="5">
      <t>ミタカシュウキュウダン</t>
    </rPh>
    <phoneticPr fontId="10"/>
  </si>
  <si>
    <t>三鷹セッション50</t>
    <rPh sb="0" eb="2">
      <t>ミタカ</t>
    </rPh>
    <phoneticPr fontId="10"/>
  </si>
  <si>
    <t>FC三鷹50'S</t>
    <rPh sb="2" eb="4">
      <t>ミタカ</t>
    </rPh>
    <phoneticPr fontId="10"/>
  </si>
  <si>
    <t>蹴球団OWLS</t>
    <phoneticPr fontId="10"/>
  </si>
  <si>
    <t>COMPARE</t>
  </si>
  <si>
    <t>セッション50</t>
    <phoneticPr fontId="10"/>
  </si>
  <si>
    <t>三鷹蹴球団EAGLES</t>
    <rPh sb="0" eb="5">
      <t>ミタカシュウキュウダン</t>
    </rPh>
    <phoneticPr fontId="10"/>
  </si>
  <si>
    <t>新川シニア</t>
    <rPh sb="0" eb="2">
      <t>シンカワ</t>
    </rPh>
    <phoneticPr fontId="10"/>
  </si>
  <si>
    <t>三鷹セッション50</t>
    <rPh sb="0" eb="2">
      <t>ミタカ</t>
    </rPh>
    <phoneticPr fontId="10"/>
  </si>
  <si>
    <t>蹴球団EAGLES</t>
    <phoneticPr fontId="10"/>
  </si>
  <si>
    <t>武蔵野シニア</t>
    <rPh sb="0" eb="3">
      <t>ムサシノ</t>
    </rPh>
    <phoneticPr fontId="10"/>
  </si>
  <si>
    <t>ムーレFCホルス</t>
  </si>
  <si>
    <t>三鷹蹴球団HAWKS</t>
    <rPh sb="0" eb="5">
      <t>ミタカシュウキュウダン</t>
    </rPh>
    <phoneticPr fontId="10"/>
  </si>
  <si>
    <t>ムーレホルス</t>
    <phoneticPr fontId="10"/>
  </si>
  <si>
    <t>蹴球団HAWKS</t>
    <phoneticPr fontId="10"/>
  </si>
  <si>
    <t>武蔵野シニア</t>
    <phoneticPr fontId="10"/>
  </si>
  <si>
    <t>COMPARE</t>
    <phoneticPr fontId="10"/>
  </si>
  <si>
    <t>Q-FC</t>
  </si>
  <si>
    <t>ＦＣ野川１０５</t>
    <rPh sb="2" eb="4">
      <t>ノガワ</t>
    </rPh>
    <phoneticPr fontId="10"/>
  </si>
  <si>
    <t>野川１０５</t>
    <phoneticPr fontId="10"/>
  </si>
  <si>
    <t>Ｆ．Ｃ．ＯＳＡＷＡ</t>
    <phoneticPr fontId="10"/>
  </si>
  <si>
    <t>ＯＳＡＷＡ</t>
    <phoneticPr fontId="10"/>
  </si>
  <si>
    <t>ＦＣ ＧＲＯＯＶＹ</t>
    <phoneticPr fontId="10"/>
  </si>
  <si>
    <t>ＧＲＯＯＶＹ</t>
    <phoneticPr fontId="10"/>
  </si>
  <si>
    <t>ＭＵ－ＲＥ ＦＣ</t>
    <phoneticPr fontId="10"/>
  </si>
  <si>
    <t>ＭＵ－ＲＥ</t>
    <phoneticPr fontId="10"/>
  </si>
  <si>
    <t>Ｊａｍ，ＦＣ</t>
    <phoneticPr fontId="10"/>
  </si>
  <si>
    <t>ＦＣ５０５</t>
    <phoneticPr fontId="10"/>
  </si>
  <si>
    <t>ＭＩＴＡＫＡ ＡＬＥＭＩＧＯ</t>
    <phoneticPr fontId="10"/>
  </si>
  <si>
    <t>ＡＬＥＭＩＧＯ</t>
    <phoneticPr fontId="10"/>
  </si>
  <si>
    <t>武蔵野パヌッチ</t>
    <rPh sb="0" eb="3">
      <t>ムサシノ</t>
    </rPh>
    <phoneticPr fontId="10"/>
  </si>
  <si>
    <t>成江堂Ｄｏｒｉｔｏｓ</t>
    <rPh sb="0" eb="3">
      <t>セイコウドウ</t>
    </rPh>
    <phoneticPr fontId="10"/>
  </si>
  <si>
    <t>パヌッチ</t>
    <phoneticPr fontId="10"/>
  </si>
  <si>
    <t>Ｄｏｒｉｔｏｓ</t>
    <phoneticPr fontId="10"/>
  </si>
  <si>
    <t>三鷹ＦＣウェスト</t>
  </si>
  <si>
    <t>三鷹ウェスト</t>
    <phoneticPr fontId="10"/>
  </si>
  <si>
    <t>ＦＣ野川ＬＥＯＮ</t>
    <phoneticPr fontId="10"/>
  </si>
  <si>
    <t>野川ＬＥＯＮ</t>
    <phoneticPr fontId="10"/>
  </si>
  <si>
    <t>三鷹ＦＣウェスト</t>
    <phoneticPr fontId="10"/>
  </si>
  <si>
    <t>三鷹ＳＣ２００１</t>
    <phoneticPr fontId="10"/>
  </si>
  <si>
    <t>ＳＣ２００１</t>
    <phoneticPr fontId="10"/>
  </si>
  <si>
    <t>ＦＣ．ＡＬＭＡ</t>
    <phoneticPr fontId="10"/>
  </si>
  <si>
    <t>ＡＬＭＡ</t>
    <phoneticPr fontId="10"/>
  </si>
  <si>
    <t>ムーレＦＣシニア</t>
    <phoneticPr fontId="10"/>
  </si>
  <si>
    <t>三鷹蹴球団１９８３</t>
    <phoneticPr fontId="10"/>
  </si>
  <si>
    <t>蹴球団１９８３</t>
    <phoneticPr fontId="10"/>
  </si>
  <si>
    <t>三鷹蹴球団ＥＡＧＬＥＳ</t>
    <phoneticPr fontId="10"/>
  </si>
  <si>
    <t>蹴球団ＥＡＧＬＥＳ</t>
    <phoneticPr fontId="10"/>
  </si>
  <si>
    <t>ＦＣ野川ＰＯＳＳＥ</t>
    <phoneticPr fontId="10"/>
  </si>
  <si>
    <t>ムーレＱ－ＦＣネオ</t>
    <phoneticPr fontId="10"/>
  </si>
  <si>
    <t>三鷹蹴球団６０ＥＡＧＬＥＳ</t>
    <phoneticPr fontId="10"/>
  </si>
  <si>
    <t>三鷹蹴球団６０ＯＷＬＳ</t>
    <phoneticPr fontId="10"/>
  </si>
  <si>
    <t>ムーレＱ－ＦＣ</t>
    <phoneticPr fontId="10"/>
  </si>
  <si>
    <t>ＰＯＳＳＥ</t>
    <phoneticPr fontId="10"/>
  </si>
  <si>
    <t>バッカス</t>
    <phoneticPr fontId="10"/>
  </si>
  <si>
    <t>国分寺セレソン６０</t>
    <phoneticPr fontId="10"/>
  </si>
  <si>
    <t>ＦＣ三鷹６０</t>
    <phoneticPr fontId="10"/>
  </si>
  <si>
    <t>国分寺セレソン</t>
    <phoneticPr fontId="10"/>
  </si>
  <si>
    <t>府中６５</t>
    <phoneticPr fontId="10"/>
  </si>
  <si>
    <t>府中６０</t>
    <phoneticPr fontId="10"/>
  </si>
  <si>
    <t>蹴球団ＯＷＬＳ</t>
    <phoneticPr fontId="10"/>
  </si>
  <si>
    <t>2部-25</t>
  </si>
  <si>
    <t>2部-26</t>
  </si>
  <si>
    <t>1</t>
    <phoneticPr fontId="10"/>
  </si>
  <si>
    <t>2</t>
    <phoneticPr fontId="10"/>
  </si>
  <si>
    <t>3</t>
    <phoneticPr fontId="10"/>
  </si>
  <si>
    <t>0</t>
    <phoneticPr fontId="10"/>
  </si>
  <si>
    <t>4</t>
    <phoneticPr fontId="10"/>
  </si>
  <si>
    <t xml:space="preserve">.ＯＳＡＷＡ </t>
  </si>
  <si>
    <t xml:space="preserve">Ｆ.Ｃ.ＯＳＡＷＡ </t>
    <phoneticPr fontId="10"/>
  </si>
  <si>
    <t>第5、6試合1部組合せ訂正(5/19)</t>
    <rPh sb="0" eb="1">
      <t>ダイ</t>
    </rPh>
    <rPh sb="4" eb="6">
      <t>シアイ</t>
    </rPh>
    <rPh sb="7" eb="8">
      <t>ブ</t>
    </rPh>
    <rPh sb="8" eb="10">
      <t>クミアワ</t>
    </rPh>
    <rPh sb="11" eb="13">
      <t>テイセイ</t>
    </rPh>
    <phoneticPr fontId="10"/>
  </si>
  <si>
    <t>ジョパーレ調布</t>
  </si>
  <si>
    <t>ムーレFC Lirio</t>
  </si>
  <si>
    <t>ﾚﾃﾞｨｰｽ</t>
    <phoneticPr fontId="10"/>
  </si>
  <si>
    <t>FC VIGOREレディース</t>
    <phoneticPr fontId="10"/>
  </si>
  <si>
    <t>東京アルミテスSC</t>
    <phoneticPr fontId="10"/>
  </si>
  <si>
    <t>清瀬市</t>
  </si>
  <si>
    <t>内山運動公園</t>
  </si>
  <si>
    <t>昭島市</t>
    <rPh sb="0" eb="2">
      <t>アキシマ</t>
    </rPh>
    <rPh sb="2" eb="3">
      <t>シ</t>
    </rPh>
    <phoneticPr fontId="10"/>
  </si>
  <si>
    <t>陸上競技場</t>
  </si>
  <si>
    <t>府中市朝日</t>
    <rPh sb="0" eb="2">
      <t>フチュウ</t>
    </rPh>
    <rPh sb="2" eb="3">
      <t>シ</t>
    </rPh>
    <rPh sb="3" eb="5">
      <t>アサヒ</t>
    </rPh>
    <phoneticPr fontId="10"/>
  </si>
  <si>
    <t>フットボール</t>
  </si>
  <si>
    <t>パーク</t>
  </si>
  <si>
    <t>サッカー場</t>
  </si>
  <si>
    <t>調布市西町</t>
  </si>
  <si>
    <t>第2/補助</t>
    <rPh sb="3" eb="5">
      <t>ホジョ</t>
    </rPh>
    <phoneticPr fontId="10"/>
  </si>
  <si>
    <t>【第16回区市町サッカー選手権大会】</t>
    <phoneticPr fontId="10"/>
  </si>
  <si>
    <t>【都民生涯スポーツ大会】</t>
    <phoneticPr fontId="10"/>
  </si>
  <si>
    <t>(土)</t>
    <rPh sb="1" eb="2">
      <t>ド</t>
    </rPh>
    <phoneticPr fontId="10"/>
  </si>
  <si>
    <t>ソサイチ大会【一般の部】</t>
    <rPh sb="4" eb="6">
      <t>タイカイ</t>
    </rPh>
    <rPh sb="7" eb="9">
      <t>イッパン</t>
    </rPh>
    <rPh sb="10" eb="11">
      <t>ブ</t>
    </rPh>
    <phoneticPr fontId="10"/>
  </si>
  <si>
    <t>ジョパーレ調布</t>
    <phoneticPr fontId="10"/>
  </si>
  <si>
    <t>ムーレFC Lirio</t>
    <phoneticPr fontId="10"/>
  </si>
  <si>
    <t>日野レディース</t>
    <phoneticPr fontId="10"/>
  </si>
  <si>
    <t>第2試合組合せ変更(6/2)</t>
    <rPh sb="0" eb="1">
      <t>ダイ</t>
    </rPh>
    <rPh sb="2" eb="4">
      <t>シアイ</t>
    </rPh>
    <rPh sb="4" eb="6">
      <t>クミアワ</t>
    </rPh>
    <rPh sb="7" eb="9">
      <t>ヘンコウ</t>
    </rPh>
    <phoneticPr fontId="10"/>
  </si>
  <si>
    <t>第3試合組合せ変更(6/2)</t>
    <rPh sb="0" eb="1">
      <t>ダイ</t>
    </rPh>
    <rPh sb="2" eb="4">
      <t>シアイ</t>
    </rPh>
    <rPh sb="4" eb="6">
      <t>クミアワ</t>
    </rPh>
    <rPh sb="7" eb="9">
      <t>ヘンコウ</t>
    </rPh>
    <phoneticPr fontId="10"/>
  </si>
  <si>
    <t>第1,2試合組合せ変更(6/2)</t>
    <rPh sb="0" eb="1">
      <t>ダイ</t>
    </rPh>
    <rPh sb="4" eb="6">
      <t>シアイ</t>
    </rPh>
    <rPh sb="6" eb="8">
      <t>クミアワ</t>
    </rPh>
    <rPh sb="9" eb="11">
      <t>ヘンコウ</t>
    </rPh>
    <phoneticPr fontId="10"/>
  </si>
  <si>
    <t>0</t>
    <phoneticPr fontId="10"/>
  </si>
  <si>
    <t>5</t>
    <phoneticPr fontId="10"/>
  </si>
  <si>
    <t>4</t>
    <phoneticPr fontId="10"/>
  </si>
  <si>
    <t>2</t>
    <phoneticPr fontId="10"/>
  </si>
  <si>
    <t>6</t>
    <phoneticPr fontId="10"/>
  </si>
  <si>
    <t>1</t>
    <phoneticPr fontId="10"/>
  </si>
  <si>
    <t>3</t>
    <phoneticPr fontId="10"/>
  </si>
  <si>
    <t>ﾍﾞﾝﾁ</t>
    <phoneticPr fontId="10"/>
  </si>
  <si>
    <t>ス</t>
  </si>
  <si>
    <t>ス</t>
    <phoneticPr fontId="10"/>
  </si>
  <si>
    <t>駐</t>
    <rPh sb="0" eb="1">
      <t>チュウ</t>
    </rPh>
    <phoneticPr fontId="10"/>
  </si>
  <si>
    <t>日　 程</t>
    <rPh sb="0" eb="1">
      <t>ヒ</t>
    </rPh>
    <rPh sb="3" eb="4">
      <t>ホド</t>
    </rPh>
    <phoneticPr fontId="10"/>
  </si>
  <si>
    <t>第4、5試合時間変更(6/24)</t>
    <rPh sb="0" eb="1">
      <t>ダイ</t>
    </rPh>
    <rPh sb="4" eb="6">
      <t>シアイ</t>
    </rPh>
    <rPh sb="6" eb="8">
      <t>ジカン</t>
    </rPh>
    <rPh sb="8" eb="10">
      <t>ヘンコウ</t>
    </rPh>
    <phoneticPr fontId="10"/>
  </si>
  <si>
    <t>ス</t>
    <phoneticPr fontId="10"/>
  </si>
  <si>
    <t>1</t>
    <phoneticPr fontId="10"/>
  </si>
  <si>
    <t>3</t>
    <phoneticPr fontId="10"/>
  </si>
  <si>
    <t>0</t>
    <phoneticPr fontId="10"/>
  </si>
  <si>
    <t>2</t>
    <phoneticPr fontId="10"/>
  </si>
  <si>
    <t>4</t>
    <phoneticPr fontId="10"/>
  </si>
  <si>
    <t>5</t>
    <phoneticPr fontId="10"/>
  </si>
  <si>
    <t>不戦勝</t>
    <rPh sb="0" eb="3">
      <t>フセンショウ</t>
    </rPh>
    <phoneticPr fontId="10"/>
  </si>
  <si>
    <t>9</t>
    <phoneticPr fontId="10"/>
  </si>
  <si>
    <t>6</t>
    <phoneticPr fontId="10"/>
  </si>
  <si>
    <t>第2球技場</t>
    <rPh sb="2" eb="5">
      <t>キュウギジョウ</t>
    </rPh>
    <phoneticPr fontId="10"/>
  </si>
  <si>
    <t>決勝</t>
    <rPh sb="0" eb="2">
      <t>ケッショウ</t>
    </rPh>
    <phoneticPr fontId="10"/>
  </si>
  <si>
    <t>フットサル大会【壮年&amp;女子の部】</t>
    <rPh sb="5" eb="7">
      <t>タイカイ</t>
    </rPh>
    <rPh sb="8" eb="10">
      <t>ソウネン</t>
    </rPh>
    <rPh sb="11" eb="13">
      <t>ジョシ</t>
    </rPh>
    <rPh sb="14" eb="15">
      <t>ブ</t>
    </rPh>
    <phoneticPr fontId="10"/>
  </si>
  <si>
    <t>8</t>
    <phoneticPr fontId="10"/>
  </si>
  <si>
    <t>0</t>
    <phoneticPr fontId="10"/>
  </si>
  <si>
    <t>1</t>
    <phoneticPr fontId="10"/>
  </si>
  <si>
    <t>2</t>
    <phoneticPr fontId="10"/>
  </si>
  <si>
    <t>3</t>
    <phoneticPr fontId="10"/>
  </si>
  <si>
    <t>4</t>
    <phoneticPr fontId="10"/>
  </si>
  <si>
    <t>青梅市</t>
    <rPh sb="0" eb="3">
      <t>オウメシ</t>
    </rPh>
    <phoneticPr fontId="10"/>
  </si>
  <si>
    <t>6</t>
    <phoneticPr fontId="10"/>
  </si>
  <si>
    <t>多摩市</t>
    <rPh sb="0" eb="3">
      <t>タマシ</t>
    </rPh>
    <phoneticPr fontId="10"/>
  </si>
  <si>
    <t>三鷹蹴球団1983</t>
  </si>
  <si>
    <t>Ｎｏｇａｗａ Ｕｎｉｔｅｄ</t>
    <phoneticPr fontId="10"/>
  </si>
  <si>
    <t>ＫＤＤＩＦＣ</t>
    <phoneticPr fontId="10"/>
  </si>
  <si>
    <t>三鷹４０</t>
    <phoneticPr fontId="10"/>
  </si>
  <si>
    <t>【リーグ戦】ナイター(2枠)</t>
    <phoneticPr fontId="10"/>
  </si>
  <si>
    <t>第1、２試合組合せ決定(7/17)</t>
    <rPh sb="0" eb="1">
      <t>ダイ</t>
    </rPh>
    <rPh sb="4" eb="6">
      <t>シアイ</t>
    </rPh>
    <rPh sb="6" eb="8">
      <t>クミアワ</t>
    </rPh>
    <rPh sb="9" eb="11">
      <t>ケッテイ</t>
    </rPh>
    <phoneticPr fontId="10"/>
  </si>
  <si>
    <t>0</t>
    <phoneticPr fontId="10"/>
  </si>
  <si>
    <t>14</t>
    <phoneticPr fontId="10"/>
  </si>
  <si>
    <t>府中市</t>
    <rPh sb="0" eb="3">
      <t>フチュウシ</t>
    </rPh>
    <phoneticPr fontId="10"/>
  </si>
  <si>
    <t>調布市</t>
    <rPh sb="0" eb="3">
      <t>チョウフシ</t>
    </rPh>
    <phoneticPr fontId="10"/>
  </si>
  <si>
    <t>3決
(3PK5)</t>
    <rPh sb="1" eb="2">
      <t>ケツ</t>
    </rPh>
    <phoneticPr fontId="10"/>
  </si>
  <si>
    <t>6</t>
    <phoneticPr fontId="10"/>
  </si>
  <si>
    <t>5</t>
    <phoneticPr fontId="10"/>
  </si>
  <si>
    <t>FC三鷹60</t>
  </si>
  <si>
    <t>第2試合組合せ変更(8/10)</t>
    <rPh sb="0" eb="1">
      <t>ダイ</t>
    </rPh>
    <rPh sb="2" eb="4">
      <t>シアイ</t>
    </rPh>
    <rPh sb="4" eb="6">
      <t>クミアワ</t>
    </rPh>
    <rPh sb="7" eb="9">
      <t>ヘンコウ</t>
    </rPh>
    <phoneticPr fontId="10"/>
  </si>
  <si>
    <t>第2競技場</t>
    <rPh sb="0" eb="1">
      <t>ダイ</t>
    </rPh>
    <rPh sb="2" eb="5">
      <t>キョウギジョウ</t>
    </rPh>
    <phoneticPr fontId="10"/>
  </si>
  <si>
    <t>Over40</t>
    <phoneticPr fontId="10"/>
  </si>
  <si>
    <t>練馬区</t>
    <rPh sb="0" eb="3">
      <t>ネリマク</t>
    </rPh>
    <phoneticPr fontId="10"/>
  </si>
  <si>
    <t>三鷹市</t>
    <rPh sb="0" eb="3">
      <t>ミタカシ</t>
    </rPh>
    <phoneticPr fontId="10"/>
  </si>
  <si>
    <t>渋谷区</t>
    <rPh sb="0" eb="3">
      <t>シブヤク</t>
    </rPh>
    <phoneticPr fontId="10"/>
  </si>
  <si>
    <t>北区</t>
    <rPh sb="0" eb="2">
      <t>キタク</t>
    </rPh>
    <phoneticPr fontId="10"/>
  </si>
  <si>
    <t>武蔵野市</t>
    <rPh sb="0" eb="4">
      <t>ムサシノシ</t>
    </rPh>
    <phoneticPr fontId="10"/>
  </si>
  <si>
    <t>墨田区</t>
    <rPh sb="0" eb="3">
      <t>スミダク</t>
    </rPh>
    <phoneticPr fontId="10"/>
  </si>
  <si>
    <t>板橋区</t>
    <rPh sb="0" eb="3">
      <t>イタバシク</t>
    </rPh>
    <phoneticPr fontId="10"/>
  </si>
  <si>
    <t>補助競技場</t>
    <rPh sb="0" eb="2">
      <t>ホジョ</t>
    </rPh>
    <rPh sb="2" eb="5">
      <t>キョウギジョウ</t>
    </rPh>
    <phoneticPr fontId="10"/>
  </si>
  <si>
    <t>カテゴリ</t>
    <phoneticPr fontId="10"/>
  </si>
  <si>
    <t>Over50</t>
    <phoneticPr fontId="10"/>
  </si>
  <si>
    <t>副審A</t>
    <rPh sb="0" eb="2">
      <t>フクシン</t>
    </rPh>
    <phoneticPr fontId="10"/>
  </si>
  <si>
    <t>副審B</t>
    <rPh sb="0" eb="2">
      <t>フクシン</t>
    </rPh>
    <phoneticPr fontId="10"/>
  </si>
  <si>
    <t>3</t>
    <phoneticPr fontId="10"/>
  </si>
  <si>
    <t>0</t>
    <phoneticPr fontId="10"/>
  </si>
  <si>
    <t>2</t>
    <phoneticPr fontId="10"/>
  </si>
  <si>
    <t>4</t>
    <phoneticPr fontId="10"/>
  </si>
  <si>
    <t>6</t>
    <phoneticPr fontId="10"/>
  </si>
  <si>
    <t>7</t>
    <phoneticPr fontId="10"/>
  </si>
  <si>
    <t>1</t>
    <phoneticPr fontId="10"/>
  </si>
  <si>
    <t>(不戦勝)</t>
    <rPh sb="1" eb="4">
      <t>フセンショウ</t>
    </rPh>
    <phoneticPr fontId="10"/>
  </si>
  <si>
    <t>5</t>
    <phoneticPr fontId="10"/>
  </si>
  <si>
    <t>７</t>
    <phoneticPr fontId="10"/>
  </si>
  <si>
    <t>バッカス</t>
    <phoneticPr fontId="10"/>
  </si>
  <si>
    <t>ＦＣ野川ＰＯＳＳＥ</t>
    <phoneticPr fontId="10"/>
  </si>
  <si>
    <t>野川ＰＯＳＳＥ</t>
    <phoneticPr fontId="10"/>
  </si>
  <si>
    <t>府中６０</t>
    <phoneticPr fontId="10"/>
  </si>
  <si>
    <t>第1・2試合組合せ決定(9/19)</t>
    <rPh sb="0" eb="1">
      <t>ダイ</t>
    </rPh>
    <rPh sb="4" eb="6">
      <t>シアイ</t>
    </rPh>
    <rPh sb="6" eb="8">
      <t>クミアワ</t>
    </rPh>
    <rPh sb="9" eb="11">
      <t>ケッテイ</t>
    </rPh>
    <phoneticPr fontId="10"/>
  </si>
  <si>
    <t>国分寺セレソン６０</t>
    <phoneticPr fontId="10"/>
  </si>
  <si>
    <t>三鷹蹴球団６０ＥＡＧＬＥＳ</t>
    <phoneticPr fontId="10"/>
  </si>
  <si>
    <t>三鷹蹴球団６０ＯＷＬＳ</t>
    <rPh sb="4" eb="5">
      <t>ダン</t>
    </rPh>
    <phoneticPr fontId="10"/>
  </si>
  <si>
    <t>三鷹蹴球団６０ＥＡＧＬＥ</t>
    <phoneticPr fontId="10"/>
  </si>
  <si>
    <t>12</t>
    <phoneticPr fontId="10"/>
  </si>
  <si>
    <t>8</t>
    <phoneticPr fontId="10"/>
  </si>
  <si>
    <t>Ｐｉｎｋ Ｂｅｒｅｔ</t>
    <phoneticPr fontId="10"/>
  </si>
  <si>
    <t>3</t>
    <phoneticPr fontId="10"/>
  </si>
  <si>
    <t>1</t>
    <phoneticPr fontId="10"/>
  </si>
  <si>
    <t>組合せ訂正しました</t>
    <rPh sb="0" eb="2">
      <t>クミアワ</t>
    </rPh>
    <rPh sb="3" eb="5">
      <t>テイセイ</t>
    </rPh>
    <phoneticPr fontId="10"/>
  </si>
  <si>
    <t>6</t>
  </si>
  <si>
    <t>6</t>
    <phoneticPr fontId="10"/>
  </si>
  <si>
    <t>2</t>
  </si>
  <si>
    <t>2</t>
    <phoneticPr fontId="10"/>
  </si>
  <si>
    <t>0</t>
    <phoneticPr fontId="10"/>
  </si>
  <si>
    <t>1</t>
    <phoneticPr fontId="10"/>
  </si>
  <si>
    <t>4</t>
    <phoneticPr fontId="10"/>
  </si>
  <si>
    <t>5</t>
  </si>
  <si>
    <t>5</t>
    <phoneticPr fontId="10"/>
  </si>
  <si>
    <t>三鷹蹴球団ＯＷＬＳ</t>
  </si>
  <si>
    <t>ムーレホルス</t>
    <phoneticPr fontId="10"/>
  </si>
  <si>
    <t>蹴球団ＯＷＬＳ</t>
    <phoneticPr fontId="10"/>
  </si>
  <si>
    <t>新川シニア</t>
    <rPh sb="0" eb="2">
      <t>シンカワ</t>
    </rPh>
    <phoneticPr fontId="10"/>
  </si>
  <si>
    <t>蹴球団ＥＡＧＬＳ</t>
    <phoneticPr fontId="10"/>
  </si>
  <si>
    <t>第1・2試合組合せ決定(10/17)</t>
    <rPh sb="0" eb="1">
      <t>ダイ</t>
    </rPh>
    <rPh sb="4" eb="6">
      <t>シアイ</t>
    </rPh>
    <rPh sb="6" eb="8">
      <t>クミアワ</t>
    </rPh>
    <rPh sb="9" eb="11">
      <t>ケッテイ</t>
    </rPh>
    <phoneticPr fontId="10"/>
  </si>
  <si>
    <t>No</t>
    <phoneticPr fontId="10"/>
  </si>
  <si>
    <t>3</t>
  </si>
  <si>
    <t>7</t>
  </si>
  <si>
    <t>8</t>
  </si>
  <si>
    <t>グランド片付け(21時完全撤収)</t>
    <rPh sb="4" eb="6">
      <t>カタツ</t>
    </rPh>
    <rPh sb="10" eb="11">
      <t>ジ</t>
    </rPh>
    <rPh sb="11" eb="13">
      <t>カンゼン</t>
    </rPh>
    <rPh sb="13" eb="15">
      <t>テッシュウ</t>
    </rPh>
    <phoneticPr fontId="10"/>
  </si>
  <si>
    <t>9</t>
  </si>
  <si>
    <t>三鷹５０’ｓ</t>
    <rPh sb="0" eb="2">
      <t>ミタカ</t>
    </rPh>
    <phoneticPr fontId="22"/>
  </si>
  <si>
    <t>蹴球団ＯＷＬＳ</t>
    <rPh sb="0" eb="2">
      <t>シュウキュウ</t>
    </rPh>
    <rPh sb="2" eb="3">
      <t>ダン</t>
    </rPh>
    <phoneticPr fontId="22"/>
  </si>
  <si>
    <t>蹴球団ＥＡＧＬＥＳ</t>
    <rPh sb="0" eb="2">
      <t>シュウキュウ</t>
    </rPh>
    <rPh sb="2" eb="3">
      <t>ダン</t>
    </rPh>
    <phoneticPr fontId="22"/>
  </si>
  <si>
    <t>ムーレホルス</t>
    <phoneticPr fontId="10"/>
  </si>
  <si>
    <t>セッション５０</t>
    <phoneticPr fontId="22"/>
  </si>
  <si>
    <t>蹴球団ＨＡＷＫＳ</t>
    <rPh sb="0" eb="2">
      <t>シュウキュウ</t>
    </rPh>
    <rPh sb="2" eb="3">
      <t>ダン</t>
    </rPh>
    <phoneticPr fontId="22"/>
  </si>
  <si>
    <t>O50-29</t>
  </si>
  <si>
    <t>O50-30</t>
  </si>
  <si>
    <t>ＣＯＭＰＡＲＥ</t>
    <phoneticPr fontId="22"/>
  </si>
  <si>
    <t>O50-31</t>
  </si>
  <si>
    <t>O50-32</t>
  </si>
  <si>
    <t>O50-33</t>
  </si>
  <si>
    <t>O50-34</t>
  </si>
  <si>
    <t>O50-35</t>
  </si>
  <si>
    <t>FC三鷹40</t>
    <rPh sb="0" eb="4">
      <t>fcミタカ</t>
    </rPh>
    <phoneticPr fontId="10"/>
  </si>
  <si>
    <t>3部-26</t>
  </si>
  <si>
    <t>KDDIFC</t>
  </si>
  <si>
    <t>3部-27</t>
  </si>
  <si>
    <t>航技研</t>
    <rPh sb="0" eb="3">
      <t>コウギケン</t>
    </rPh>
    <phoneticPr fontId="10"/>
  </si>
  <si>
    <t>3部-28</t>
  </si>
  <si>
    <t>ＫＤＤＩＦＣ</t>
    <phoneticPr fontId="10"/>
  </si>
  <si>
    <t>3部-29</t>
  </si>
  <si>
    <t>3部-30</t>
  </si>
  <si>
    <t>蹴球団1983</t>
    <rPh sb="0" eb="3">
      <t>シュウキュウダン</t>
    </rPh>
    <phoneticPr fontId="10"/>
  </si>
  <si>
    <t>ＴＳＦＣ</t>
    <phoneticPr fontId="10"/>
  </si>
  <si>
    <t>Nogawa United</t>
  </si>
  <si>
    <t>Pink Beret</t>
  </si>
  <si>
    <t>Nogawa</t>
  </si>
  <si>
    <t>Nogawa</t>
    <phoneticPr fontId="10"/>
  </si>
  <si>
    <t>3部-23</t>
  </si>
  <si>
    <t>3部-24</t>
  </si>
  <si>
    <t>3部-25</t>
  </si>
  <si>
    <t>三鷹ＳＣ２００１</t>
  </si>
  <si>
    <t>O40-19</t>
  </si>
  <si>
    <t>ＦＣ野川ＬＥＯＮ</t>
  </si>
  <si>
    <t>O40-20</t>
  </si>
  <si>
    <t>ＦＣ.ＡＬＭＡ</t>
  </si>
  <si>
    <t>O40-21</t>
  </si>
  <si>
    <t>O40-22</t>
  </si>
  <si>
    <t>ＦＣ.ＡＬＭＡ</t>
    <phoneticPr fontId="10"/>
  </si>
  <si>
    <t>三鷹蹴球団ＥＡＧＬＥＳ</t>
    <phoneticPr fontId="10"/>
  </si>
  <si>
    <t>蹴球団EAGLES</t>
    <phoneticPr fontId="10"/>
  </si>
  <si>
    <t>O40-23</t>
  </si>
  <si>
    <t>O40-24</t>
  </si>
  <si>
    <t>O40-25</t>
  </si>
  <si>
    <t>三鷹ウェスト</t>
    <rPh sb="0" eb="2">
      <t>ミタカ</t>
    </rPh>
    <phoneticPr fontId="10"/>
  </si>
  <si>
    <t>三鷹４０</t>
    <rPh sb="0" eb="2">
      <t>ミタカ</t>
    </rPh>
    <phoneticPr fontId="10"/>
  </si>
  <si>
    <t>O40-26</t>
  </si>
  <si>
    <t>O40-27</t>
  </si>
  <si>
    <t>O40-28</t>
  </si>
  <si>
    <t>野川ＬＥＯＮ</t>
    <rPh sb="0" eb="2">
      <t>ノガワ</t>
    </rPh>
    <phoneticPr fontId="10"/>
  </si>
  <si>
    <t>O40-29</t>
  </si>
  <si>
    <t>O40-30</t>
  </si>
  <si>
    <t>O40-31</t>
  </si>
  <si>
    <t>O40-32</t>
  </si>
  <si>
    <t>O40-33</t>
  </si>
  <si>
    <t>2部-21</t>
  </si>
  <si>
    <t>FC武蔵野パヌッチ</t>
  </si>
  <si>
    <t>2部-22</t>
  </si>
  <si>
    <t>Ｄｏｒｉｔｏｓ</t>
    <phoneticPr fontId="10"/>
  </si>
  <si>
    <t>ＪＦＣ</t>
    <phoneticPr fontId="10"/>
  </si>
  <si>
    <t>ＨＧＳ</t>
    <phoneticPr fontId="10"/>
  </si>
  <si>
    <t>武蔵野パヌッチ</t>
    <phoneticPr fontId="10"/>
  </si>
  <si>
    <t>F.C.S</t>
  </si>
  <si>
    <t>2部-23</t>
  </si>
  <si>
    <t>2部-24</t>
  </si>
  <si>
    <t>ＦＣＺＪ</t>
    <phoneticPr fontId="10"/>
  </si>
  <si>
    <t>ヨンパウロ</t>
    <phoneticPr fontId="10"/>
  </si>
  <si>
    <t xml:space="preserve">Ｆ.Ｃ.ＯＳＡＷＡ </t>
  </si>
  <si>
    <t xml:space="preserve">ＯＳＡＷＡ </t>
    <phoneticPr fontId="10"/>
  </si>
  <si>
    <t>ＧＲＯＯＶＹ</t>
    <phoneticPr fontId="10"/>
  </si>
  <si>
    <t>ＭＩＴＡＫＡ ＡＬＭＩＧＯ</t>
    <phoneticPr fontId="10"/>
  </si>
  <si>
    <t>ＡＬＭＩＧＯ</t>
  </si>
  <si>
    <t>ＭＵ－ＲＥ ＦＣ</t>
    <phoneticPr fontId="10"/>
  </si>
  <si>
    <t>大人のサッカー教室</t>
    <rPh sb="0" eb="2">
      <t>オトナ</t>
    </rPh>
    <rPh sb="7" eb="9">
      <t>キョウシツ</t>
    </rPh>
    <phoneticPr fontId="10"/>
  </si>
  <si>
    <t>ムーレＦＣＬｉｒｉｏ</t>
  </si>
  <si>
    <t>ＦＣ.ＦＡＬＸ</t>
  </si>
  <si>
    <t>O60</t>
  </si>
  <si>
    <t>O50</t>
  </si>
  <si>
    <t>O40</t>
  </si>
  <si>
    <t>2</t>
    <phoneticPr fontId="10"/>
  </si>
  <si>
    <t>1</t>
    <phoneticPr fontId="10"/>
  </si>
  <si>
    <t>蹴球団ＥＡＧＬＥＳ</t>
    <phoneticPr fontId="10"/>
  </si>
  <si>
    <t>ムーレＱ－ＦＣネオ</t>
    <phoneticPr fontId="10"/>
  </si>
  <si>
    <t>ムーレＱ－ＦＣ</t>
    <phoneticPr fontId="10"/>
  </si>
  <si>
    <t>ＦＣ野川ＰＯＳＳＥ</t>
    <phoneticPr fontId="10"/>
  </si>
  <si>
    <t>ＰＯＳＳＥ</t>
  </si>
  <si>
    <t>三鷹蹴球団６０ＥＡＧＬＥＳ</t>
    <phoneticPr fontId="10"/>
  </si>
  <si>
    <t>蹴球団ＯＷＬＳ</t>
    <phoneticPr fontId="10"/>
  </si>
  <si>
    <t>O60-20</t>
  </si>
  <si>
    <t>野川１０５</t>
    <phoneticPr fontId="10"/>
  </si>
  <si>
    <t xml:space="preserve">ＯＳＡＷＡ </t>
    <phoneticPr fontId="10"/>
  </si>
  <si>
    <t>ＭＵ－ＲＥ</t>
    <phoneticPr fontId="10"/>
  </si>
  <si>
    <t>ＭＩＴＡＫＡ ＡＬＭＩＧＯ</t>
  </si>
  <si>
    <t>ＡＬＭＩＧＯ</t>
    <phoneticPr fontId="10"/>
  </si>
  <si>
    <t>日没　16:45</t>
    <phoneticPr fontId="10"/>
  </si>
  <si>
    <t>【市民体育祭 三多摩大会壮行試合】午後(4枠)</t>
    <rPh sb="1" eb="3">
      <t>シミン</t>
    </rPh>
    <rPh sb="3" eb="6">
      <t>タイイクサイ</t>
    </rPh>
    <rPh sb="7" eb="10">
      <t>サンタマ</t>
    </rPh>
    <rPh sb="10" eb="12">
      <t>タイカイ</t>
    </rPh>
    <rPh sb="12" eb="14">
      <t>ソウコウ</t>
    </rPh>
    <rPh sb="14" eb="16">
      <t>シアイ</t>
    </rPh>
    <rPh sb="17" eb="19">
      <t>ゴゴ</t>
    </rPh>
    <rPh sb="21" eb="22">
      <t>ワク</t>
    </rPh>
    <phoneticPr fontId="10"/>
  </si>
  <si>
    <t>女子</t>
    <rPh sb="0" eb="2">
      <t>ジョシ</t>
    </rPh>
    <phoneticPr fontId="1"/>
  </si>
  <si>
    <t>駐</t>
    <rPh sb="0" eb="1">
      <t>チュウ</t>
    </rPh>
    <phoneticPr fontId="1"/>
  </si>
  <si>
    <t>ＦＣ三鷹６０</t>
    <rPh sb="2" eb="4">
      <t>ミタカ</t>
    </rPh>
    <phoneticPr fontId="1"/>
  </si>
  <si>
    <t>新川シニア</t>
    <rPh sb="0" eb="2">
      <t>シンカワ</t>
    </rPh>
    <phoneticPr fontId="1"/>
  </si>
  <si>
    <t>協会</t>
    <rPh sb="0" eb="2">
      <t>キョウカイ</t>
    </rPh>
    <phoneticPr fontId="1"/>
  </si>
  <si>
    <t>一般</t>
    <rPh sb="0" eb="2">
      <t>イッパン</t>
    </rPh>
    <phoneticPr fontId="1"/>
  </si>
  <si>
    <t>ＦＣ野川ＣＯＭＰＡＲＥ</t>
    <phoneticPr fontId="10"/>
  </si>
  <si>
    <t>副審：COMPARE
本部：新川</t>
    <rPh sb="0" eb="2">
      <t>フクシン</t>
    </rPh>
    <rPh sb="11" eb="13">
      <t>ホンブ</t>
    </rPh>
    <rPh sb="14" eb="16">
      <t>シンカワ</t>
    </rPh>
    <phoneticPr fontId="1"/>
  </si>
  <si>
    <t>ＨＧＳ</t>
    <phoneticPr fontId="1"/>
  </si>
  <si>
    <t>Ｊａｍ,ＦＣ</t>
    <phoneticPr fontId="10"/>
  </si>
  <si>
    <t>副審：HGS
本部：Jam,FC</t>
    <rPh sb="0" eb="2">
      <t>フクシン</t>
    </rPh>
    <rPh sb="7" eb="9">
      <t>ホンブ</t>
    </rPh>
    <phoneticPr fontId="1"/>
  </si>
  <si>
    <r>
      <t>主審：協会
4審：</t>
    </r>
    <r>
      <rPr>
        <sz val="8"/>
        <color rgb="FFFF0000"/>
        <rFont val="ＭＳ Ｐゴシック"/>
        <family val="3"/>
        <charset val="128"/>
      </rPr>
      <t>三鷹６０</t>
    </r>
    <rPh sb="0" eb="2">
      <t>シュシン</t>
    </rPh>
    <rPh sb="3" eb="5">
      <t>キョウカイ</t>
    </rPh>
    <rPh sb="7" eb="8">
      <t>シン</t>
    </rPh>
    <phoneticPr fontId="1"/>
  </si>
  <si>
    <r>
      <t>主審：協会
4審:</t>
    </r>
    <r>
      <rPr>
        <sz val="8"/>
        <color rgb="FFFF0000"/>
        <rFont val="ＭＳ Ｐゴシック"/>
        <family val="3"/>
        <charset val="128"/>
      </rPr>
      <t>新川ｼﾆｱ</t>
    </r>
    <rPh sb="0" eb="2">
      <t>シュシン</t>
    </rPh>
    <rPh sb="3" eb="5">
      <t>キョウカイ</t>
    </rPh>
    <rPh sb="7" eb="8">
      <t>シン</t>
    </rPh>
    <rPh sb="9" eb="11">
      <t>シンカワ</t>
    </rPh>
    <phoneticPr fontId="8"/>
  </si>
  <si>
    <r>
      <t>主審:協会
4審:</t>
    </r>
    <r>
      <rPr>
        <sz val="8"/>
        <color rgb="FFFF0000"/>
        <rFont val="ＭＳ Ｐゴシック"/>
        <family val="3"/>
        <charset val="128"/>
      </rPr>
      <t>Ｊａｍ,ＦＣ</t>
    </r>
    <phoneticPr fontId="1"/>
  </si>
  <si>
    <r>
      <t>副審：協会
本部：</t>
    </r>
    <r>
      <rPr>
        <sz val="8"/>
        <color rgb="FFFF0000"/>
        <rFont val="ＭＳ Ｐゴシック"/>
        <family val="3"/>
        <charset val="128"/>
      </rPr>
      <t>EAGLS</t>
    </r>
    <rPh sb="0" eb="2">
      <t>フクシン</t>
    </rPh>
    <rPh sb="3" eb="5">
      <t>キョウカイ</t>
    </rPh>
    <rPh sb="6" eb="8">
      <t>ホンブ</t>
    </rPh>
    <phoneticPr fontId="1"/>
  </si>
  <si>
    <t>第3試合変更(12/8)</t>
    <rPh sb="0" eb="1">
      <t>ダイ</t>
    </rPh>
    <rPh sb="2" eb="4">
      <t>シアイ</t>
    </rPh>
    <rPh sb="4" eb="6">
      <t>ヘンコウ</t>
    </rPh>
    <phoneticPr fontId="10"/>
  </si>
  <si>
    <t>COMPARE</t>
    <phoneticPr fontId="22"/>
  </si>
  <si>
    <t>第4試合変更(12/8)</t>
    <rPh sb="0" eb="1">
      <t>ダイ</t>
    </rPh>
    <rPh sb="2" eb="4">
      <t>シアイ</t>
    </rPh>
    <rPh sb="4" eb="6">
      <t>ヘンコウ</t>
    </rPh>
    <phoneticPr fontId="10"/>
  </si>
  <si>
    <t>0</t>
    <phoneticPr fontId="10"/>
  </si>
  <si>
    <t>5</t>
    <phoneticPr fontId="10"/>
  </si>
  <si>
    <t>(不戦勝)</t>
    <rPh sb="1" eb="4">
      <t>フセンショウ</t>
    </rPh>
    <phoneticPr fontId="10"/>
  </si>
  <si>
    <t>3</t>
    <phoneticPr fontId="10"/>
  </si>
  <si>
    <t>4</t>
    <phoneticPr fontId="10"/>
  </si>
  <si>
    <t>1</t>
    <phoneticPr fontId="10"/>
  </si>
  <si>
    <t>7</t>
    <phoneticPr fontId="10"/>
  </si>
  <si>
    <t>一般の部</t>
    <rPh sb="0" eb="2">
      <t>イッパン</t>
    </rPh>
    <rPh sb="3" eb="4">
      <t>ブ</t>
    </rPh>
    <phoneticPr fontId="10"/>
  </si>
  <si>
    <t>壮年&amp;女子の部</t>
    <rPh sb="0" eb="2">
      <t>ソウネン</t>
    </rPh>
    <rPh sb="3" eb="5">
      <t>ジョシ</t>
    </rPh>
    <rPh sb="6" eb="7">
      <t>ブ</t>
    </rPh>
    <phoneticPr fontId="10"/>
  </si>
  <si>
    <t xml:space="preserve"> フットサル大会ステージ１</t>
    <rPh sb="6" eb="8">
      <t>タイカイ</t>
    </rPh>
    <phoneticPr fontId="10"/>
  </si>
  <si>
    <t xml:space="preserve"> フットサル大会ステージ２</t>
    <rPh sb="6" eb="8">
      <t>タイカイ</t>
    </rPh>
    <phoneticPr fontId="10"/>
  </si>
  <si>
    <t xml:space="preserve"> フットサル大会ステージ３</t>
    <rPh sb="6" eb="8">
      <t>タイカイ</t>
    </rPh>
    <phoneticPr fontId="10"/>
  </si>
  <si>
    <t>2</t>
    <phoneticPr fontId="10"/>
  </si>
  <si>
    <t>8</t>
    <phoneticPr fontId="10"/>
  </si>
  <si>
    <t>0</t>
    <phoneticPr fontId="10"/>
  </si>
  <si>
    <t>4</t>
    <phoneticPr fontId="10"/>
  </si>
  <si>
    <t>6</t>
    <phoneticPr fontId="10"/>
  </si>
  <si>
    <t>1</t>
    <phoneticPr fontId="10"/>
  </si>
  <si>
    <t>3</t>
    <phoneticPr fontId="10"/>
  </si>
  <si>
    <t>ＦＣＺＪ４０</t>
    <phoneticPr fontId="10"/>
  </si>
  <si>
    <r>
      <t>主審：協会
4審：</t>
    </r>
    <r>
      <rPr>
        <sz val="8"/>
        <color rgb="FFFF0000"/>
        <rFont val="ＭＳ Ｐゴシック"/>
        <family val="3"/>
        <charset val="128"/>
      </rPr>
      <t>FCZJ40</t>
    </r>
    <rPh sb="0" eb="2">
      <t>シュシン</t>
    </rPh>
    <rPh sb="3" eb="5">
      <t>キョウカイ</t>
    </rPh>
    <rPh sb="7" eb="8">
      <t>シン</t>
    </rPh>
    <phoneticPr fontId="1"/>
  </si>
  <si>
    <t>ＦＣ三鷹５０’ｓ</t>
  </si>
  <si>
    <t>駐</t>
  </si>
  <si>
    <t>1部-20</t>
  </si>
  <si>
    <t>1部-19</t>
  </si>
  <si>
    <t>2部-4</t>
  </si>
  <si>
    <t>2部-3</t>
  </si>
  <si>
    <t>武蔵野パヌッチ</t>
  </si>
  <si>
    <t>ＪＦＣ</t>
    <phoneticPr fontId="10"/>
  </si>
  <si>
    <t>5</t>
    <phoneticPr fontId="10"/>
  </si>
  <si>
    <t>0</t>
    <phoneticPr fontId="10"/>
  </si>
  <si>
    <t>1</t>
    <phoneticPr fontId="10"/>
  </si>
  <si>
    <t>3</t>
    <phoneticPr fontId="10"/>
  </si>
  <si>
    <t>2</t>
    <phoneticPr fontId="10"/>
  </si>
  <si>
    <t>4</t>
    <phoneticPr fontId="10"/>
  </si>
  <si>
    <t>7</t>
    <phoneticPr fontId="10"/>
  </si>
  <si>
    <t>3</t>
    <phoneticPr fontId="10"/>
  </si>
  <si>
    <t>2</t>
    <phoneticPr fontId="10"/>
  </si>
  <si>
    <t>1</t>
    <phoneticPr fontId="10"/>
  </si>
  <si>
    <t>0</t>
    <phoneticPr fontId="10"/>
  </si>
  <si>
    <t>三鷹連合</t>
    <rPh sb="0" eb="2">
      <t>ミタカ</t>
    </rPh>
    <rPh sb="2" eb="4">
      <t>レンゴウ</t>
    </rPh>
    <phoneticPr fontId="10"/>
  </si>
  <si>
    <t>ＦＣＺＪ４０</t>
    <phoneticPr fontId="1"/>
  </si>
  <si>
    <t>※第2試合(O40)との相互運営</t>
    <phoneticPr fontId="10"/>
  </si>
  <si>
    <t>※第1試合(O50)との相互運営</t>
    <phoneticPr fontId="10"/>
  </si>
  <si>
    <t>1</t>
    <phoneticPr fontId="10"/>
  </si>
  <si>
    <t>ムーレシニア</t>
    <phoneticPr fontId="10"/>
  </si>
  <si>
    <t>ＦＣ野川ＣＯＭＰＡＲＥ</t>
    <phoneticPr fontId="10"/>
  </si>
  <si>
    <t>野川ＣＯＭＰＡＲＥ</t>
  </si>
  <si>
    <t>三鷹セッション５０</t>
    <phoneticPr fontId="10"/>
  </si>
  <si>
    <t>成江堂Ｄｏｒｉｔｏｓ</t>
    <rPh sb="0" eb="3">
      <t>セイコウドウ</t>
    </rPh>
    <phoneticPr fontId="10"/>
  </si>
  <si>
    <t>武蔵野パヌッチ</t>
    <rPh sb="0" eb="3">
      <t>ムサシノ</t>
    </rPh>
    <phoneticPr fontId="10"/>
  </si>
  <si>
    <t>三鷹蹴球団ＨＡＷＫＳ</t>
  </si>
  <si>
    <t>協会</t>
    <rPh sb="0" eb="2">
      <t>キョウカイ</t>
    </rPh>
    <phoneticPr fontId="10"/>
  </si>
  <si>
    <t>セレソン６０</t>
    <phoneticPr fontId="10"/>
  </si>
  <si>
    <t>国分寺セレソン６０</t>
    <phoneticPr fontId="10"/>
  </si>
  <si>
    <t>三鷹蹴球団60ＥＡＧＬＥＳ</t>
    <rPh sb="0" eb="2">
      <t>ミタカ</t>
    </rPh>
    <rPh sb="2" eb="4">
      <t>シュウキュウ</t>
    </rPh>
    <rPh sb="4" eb="5">
      <t>ダン</t>
    </rPh>
    <phoneticPr fontId="22"/>
  </si>
  <si>
    <t>0</t>
    <phoneticPr fontId="10"/>
  </si>
  <si>
    <t>3</t>
    <phoneticPr fontId="10"/>
  </si>
  <si>
    <t>2</t>
    <phoneticPr fontId="10"/>
  </si>
  <si>
    <t>1</t>
    <phoneticPr fontId="10"/>
  </si>
  <si>
    <t>5</t>
    <phoneticPr fontId="10"/>
  </si>
  <si>
    <t>不戦勝</t>
    <rPh sb="0" eb="2">
      <t>フセン</t>
    </rPh>
    <rPh sb="2" eb="3">
      <t>ショウ</t>
    </rPh>
    <phoneticPr fontId="10"/>
  </si>
  <si>
    <t>第5試合追加(1/25)</t>
    <rPh sb="0" eb="1">
      <t>ダイ</t>
    </rPh>
    <rPh sb="2" eb="4">
      <t>シアイ</t>
    </rPh>
    <rPh sb="4" eb="6">
      <t>ツイカ</t>
    </rPh>
    <phoneticPr fontId="10"/>
  </si>
  <si>
    <t>第2試合組合せ変更、第7、8試合→第5、6試合にスライド(1/25)</t>
    <rPh sb="0" eb="1">
      <t>ダイ</t>
    </rPh>
    <rPh sb="2" eb="4">
      <t>シアイ</t>
    </rPh>
    <rPh sb="4" eb="6">
      <t>クミアワ</t>
    </rPh>
    <rPh sb="7" eb="9">
      <t>ヘンコウ</t>
    </rPh>
    <rPh sb="10" eb="11">
      <t>ダイ</t>
    </rPh>
    <rPh sb="14" eb="16">
      <t>シアイ</t>
    </rPh>
    <rPh sb="17" eb="18">
      <t>ダイ</t>
    </rPh>
    <rPh sb="21" eb="23">
      <t>シアイ</t>
    </rPh>
    <phoneticPr fontId="10"/>
  </si>
  <si>
    <t>第4試合組合せ変更(1/25)</t>
    <rPh sb="0" eb="1">
      <t>ダイ</t>
    </rPh>
    <rPh sb="2" eb="4">
      <t>シアイ</t>
    </rPh>
    <rPh sb="4" eb="6">
      <t>クミアワ</t>
    </rPh>
    <rPh sb="7" eb="9">
      <t>ヘンコウ</t>
    </rPh>
    <phoneticPr fontId="10"/>
  </si>
  <si>
    <t>成江堂Ｄｏｒｉｔｏｓ</t>
    <rPh sb="0" eb="3">
      <t>セイコウドウ</t>
    </rPh>
    <phoneticPr fontId="10"/>
  </si>
  <si>
    <t>0</t>
    <phoneticPr fontId="10"/>
  </si>
  <si>
    <t>2</t>
    <phoneticPr fontId="10"/>
  </si>
  <si>
    <t>1</t>
    <phoneticPr fontId="10"/>
  </si>
  <si>
    <t>4</t>
    <phoneticPr fontId="10"/>
  </si>
  <si>
    <t>3</t>
    <phoneticPr fontId="10"/>
  </si>
  <si>
    <t>6</t>
    <phoneticPr fontId="10"/>
  </si>
  <si>
    <t>0</t>
    <phoneticPr fontId="10"/>
  </si>
  <si>
    <t>2</t>
    <phoneticPr fontId="10"/>
  </si>
  <si>
    <t>5</t>
    <phoneticPr fontId="10"/>
  </si>
  <si>
    <t>3</t>
    <phoneticPr fontId="10"/>
  </si>
  <si>
    <t>1</t>
    <phoneticPr fontId="10"/>
  </si>
  <si>
    <t>O50①</t>
  </si>
  <si>
    <t>O40①</t>
  </si>
  <si>
    <t>2部③</t>
  </si>
  <si>
    <t>９</t>
    <phoneticPr fontId="10"/>
  </si>
  <si>
    <t>O50 A</t>
  </si>
  <si>
    <t>O40 A</t>
  </si>
  <si>
    <t>O50 B</t>
  </si>
  <si>
    <t>3部 A</t>
  </si>
  <si>
    <t>O40 B</t>
  </si>
  <si>
    <t>O40 C</t>
  </si>
  <si>
    <t>O50 C</t>
  </si>
  <si>
    <t>セッション５０</t>
    <phoneticPr fontId="10"/>
  </si>
  <si>
    <t>O60①</t>
    <phoneticPr fontId="10"/>
  </si>
  <si>
    <t>1部 A</t>
    <rPh sb="1" eb="2">
      <t>ブ</t>
    </rPh>
    <phoneticPr fontId="10"/>
  </si>
  <si>
    <t>1部 B</t>
    <rPh sb="1" eb="2">
      <t>ブ</t>
    </rPh>
    <phoneticPr fontId="10"/>
  </si>
  <si>
    <t>1部①</t>
    <rPh sb="1" eb="2">
      <t>ブ</t>
    </rPh>
    <phoneticPr fontId="10"/>
  </si>
  <si>
    <t>2部 A</t>
    <rPh sb="1" eb="2">
      <t>ブ</t>
    </rPh>
    <phoneticPr fontId="10"/>
  </si>
  <si>
    <t>2部 B</t>
    <rPh sb="1" eb="2">
      <t>ブ</t>
    </rPh>
    <phoneticPr fontId="10"/>
  </si>
  <si>
    <t>2部①</t>
    <rPh sb="1" eb="2">
      <t>ブ</t>
    </rPh>
    <phoneticPr fontId="10"/>
  </si>
  <si>
    <t>3部 A</t>
    <rPh sb="1" eb="2">
      <t>ブ</t>
    </rPh>
    <phoneticPr fontId="10"/>
  </si>
  <si>
    <t>3部 B</t>
    <rPh sb="1" eb="2">
      <t>ブ</t>
    </rPh>
    <phoneticPr fontId="10"/>
  </si>
  <si>
    <t>3部①</t>
    <rPh sb="1" eb="2">
      <t>ブ</t>
    </rPh>
    <phoneticPr fontId="10"/>
  </si>
  <si>
    <t>O50 A</t>
    <phoneticPr fontId="10"/>
  </si>
  <si>
    <t>O50 B</t>
    <phoneticPr fontId="10"/>
  </si>
  <si>
    <t>【第1試合 リーグ戦、第2～第8試合 プレシーズンマッチ】</t>
    <rPh sb="1" eb="2">
      <t>ダイ</t>
    </rPh>
    <rPh sb="3" eb="5">
      <t>シアイ</t>
    </rPh>
    <rPh sb="9" eb="10">
      <t>セン</t>
    </rPh>
    <rPh sb="11" eb="12">
      <t>ダイ</t>
    </rPh>
    <rPh sb="14" eb="15">
      <t>ダイ</t>
    </rPh>
    <rPh sb="16" eb="18">
      <t>シアイ</t>
    </rPh>
    <phoneticPr fontId="10"/>
  </si>
  <si>
    <t>O60②</t>
    <phoneticPr fontId="10"/>
  </si>
  <si>
    <t>O50 B</t>
    <phoneticPr fontId="10"/>
  </si>
  <si>
    <t>O50 C</t>
    <phoneticPr fontId="10"/>
  </si>
  <si>
    <t>O50②</t>
    <phoneticPr fontId="10"/>
  </si>
  <si>
    <t>O40 B</t>
    <phoneticPr fontId="10"/>
  </si>
  <si>
    <t>O40 C</t>
    <phoneticPr fontId="10"/>
  </si>
  <si>
    <t>O40②</t>
    <phoneticPr fontId="10"/>
  </si>
  <si>
    <t>3部 C</t>
    <rPh sb="1" eb="2">
      <t>ブ</t>
    </rPh>
    <phoneticPr fontId="10"/>
  </si>
  <si>
    <t>3部②</t>
    <rPh sb="1" eb="2">
      <t>ブ</t>
    </rPh>
    <phoneticPr fontId="10"/>
  </si>
  <si>
    <t>2部 C</t>
    <rPh sb="1" eb="2">
      <t>ブ</t>
    </rPh>
    <phoneticPr fontId="10"/>
  </si>
  <si>
    <t>2部②</t>
    <rPh sb="1" eb="2">
      <t>ブ</t>
    </rPh>
    <phoneticPr fontId="10"/>
  </si>
  <si>
    <t>【第1～第4試合 リーグ戦、第5～第8試合 プレシーズンマッチ】</t>
    <rPh sb="1" eb="2">
      <t>ダイ</t>
    </rPh>
    <rPh sb="4" eb="5">
      <t>ダイ</t>
    </rPh>
    <rPh sb="6" eb="8">
      <t>シアイ</t>
    </rPh>
    <rPh sb="12" eb="13">
      <t>セン</t>
    </rPh>
    <rPh sb="14" eb="15">
      <t>ダイ</t>
    </rPh>
    <rPh sb="17" eb="18">
      <t>ダイ</t>
    </rPh>
    <rPh sb="19" eb="21">
      <t>シアイ</t>
    </rPh>
    <phoneticPr fontId="10"/>
  </si>
  <si>
    <t>フットサル大会【壮年&amp;女子の部】</t>
    <rPh sb="5" eb="7">
      <t>タイカイ</t>
    </rPh>
    <rPh sb="11" eb="13">
      <t>ジョシ</t>
    </rPh>
    <phoneticPr fontId="10"/>
  </si>
  <si>
    <t>O60③</t>
    <phoneticPr fontId="10"/>
  </si>
  <si>
    <t>O50 A</t>
    <phoneticPr fontId="10"/>
  </si>
  <si>
    <t>O50③</t>
    <phoneticPr fontId="10"/>
  </si>
  <si>
    <t>O40 A</t>
    <phoneticPr fontId="10"/>
  </si>
  <si>
    <t>O40③</t>
    <phoneticPr fontId="10"/>
  </si>
  <si>
    <t>1部 C</t>
    <rPh sb="1" eb="2">
      <t>ブ</t>
    </rPh>
    <phoneticPr fontId="10"/>
  </si>
  <si>
    <t>1部②</t>
    <rPh sb="1" eb="2">
      <t>ブ</t>
    </rPh>
    <phoneticPr fontId="10"/>
  </si>
  <si>
    <t>1部③</t>
    <rPh sb="1" eb="2">
      <t>ブ</t>
    </rPh>
    <phoneticPr fontId="10"/>
  </si>
  <si>
    <t>3部③</t>
    <rPh sb="1" eb="2">
      <t>ブ</t>
    </rPh>
    <phoneticPr fontId="10"/>
  </si>
  <si>
    <t>【プレシーズンマッチ】</t>
    <phoneticPr fontId="10"/>
  </si>
  <si>
    <t>1</t>
    <phoneticPr fontId="10"/>
  </si>
  <si>
    <t>3</t>
    <phoneticPr fontId="10"/>
  </si>
  <si>
    <t>11</t>
    <phoneticPr fontId="10"/>
  </si>
  <si>
    <t>9</t>
    <phoneticPr fontId="10"/>
  </si>
  <si>
    <t>2</t>
    <phoneticPr fontId="10"/>
  </si>
  <si>
    <t>【近隣6市サッカーフェスティバル】</t>
    <rPh sb="1" eb="3">
      <t>キンリン</t>
    </rPh>
    <rPh sb="4" eb="5">
      <t>シ</t>
    </rPh>
    <phoneticPr fontId="10"/>
  </si>
  <si>
    <t>0</t>
    <phoneticPr fontId="10"/>
  </si>
  <si>
    <t>5</t>
    <phoneticPr fontId="10"/>
  </si>
  <si>
    <t>1</t>
    <phoneticPr fontId="10"/>
  </si>
  <si>
    <t>0</t>
    <phoneticPr fontId="10"/>
  </si>
  <si>
    <t>3</t>
    <phoneticPr fontId="10"/>
  </si>
  <si>
    <t>4</t>
    <phoneticPr fontId="10"/>
  </si>
  <si>
    <t>2</t>
    <phoneticPr fontId="10"/>
  </si>
  <si>
    <t>ＦＣ野川ＣＯＭＰＡＲＥ</t>
  </si>
  <si>
    <t>三鷹セッション５０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</si>
</sst>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h:mm;@"/>
  </numFmts>
  <fonts count="40">
    <font>
      <sz val="11"/>
      <color indexed="8"/>
      <name val="ＭＳ Ｐゴシック"/>
    </font>
    <font>
      <sz val="11"/>
      <color theme="1"/>
      <name val="ヒラギノ角ゴ ProN W3"/>
      <family val="2"/>
      <charset val="128"/>
      <scheme val="minor"/>
    </font>
    <font>
      <sz val="11"/>
      <color theme="1"/>
      <name val="ヒラギノ角ゴ ProN W3"/>
      <family val="2"/>
      <charset val="128"/>
      <scheme val="minor"/>
    </font>
    <font>
      <sz val="11"/>
      <color theme="1"/>
      <name val="ヒラギノ角ゴ ProN W3"/>
      <family val="2"/>
      <charset val="128"/>
      <scheme val="minor"/>
    </font>
    <font>
      <sz val="11"/>
      <color theme="1"/>
      <name val="ヒラギノ角ゴ ProN W3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ヒラギノ角ゴ ProN W3"/>
      <family val="2"/>
      <charset val="128"/>
      <scheme val="minor"/>
    </font>
    <font>
      <sz val="1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000000"/>
      <name val="ヒラギノ角ゴ ProN W3"/>
      <family val="3"/>
      <charset val="128"/>
      <scheme val="minor"/>
    </font>
    <font>
      <sz val="10"/>
      <color theme="1"/>
      <name val="MS PGothic"/>
    </font>
    <font>
      <sz val="11"/>
      <name val="ヒラギノ角ゴ pron w3"/>
      <family val="3"/>
      <charset val="128"/>
    </font>
    <font>
      <sz val="11"/>
      <color rgb="FFFF0000"/>
      <name val="MS PGothic"/>
    </font>
    <font>
      <sz val="11"/>
      <color rgb="FFFF0000"/>
      <name val="ヒラギノ角ゴ pron w3"/>
      <family val="3"/>
      <charset val="128"/>
    </font>
    <font>
      <sz val="11"/>
      <color theme="1"/>
      <name val="ヒラギノ角ゴ pron w3"/>
      <family val="3"/>
      <charset val="128"/>
    </font>
    <font>
      <sz val="10"/>
      <name val="MS PGothic"/>
    </font>
    <font>
      <sz val="9"/>
      <name val="MS PGothic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9900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</borders>
  <cellStyleXfs count="9">
    <xf numFmtId="0" fontId="0" fillId="0" borderId="0" applyNumberFormat="0" applyFill="0" applyBorder="0" applyProtection="0"/>
    <xf numFmtId="0" fontId="9" fillId="0" borderId="2" applyNumberFormat="0" applyFill="0" applyBorder="0" applyProtection="0"/>
    <xf numFmtId="0" fontId="9" fillId="0" borderId="2" applyNumberFormat="0" applyFill="0" applyBorder="0" applyProtection="0"/>
    <xf numFmtId="0" fontId="4" fillId="0" borderId="2">
      <alignment vertical="center"/>
    </xf>
    <xf numFmtId="0" fontId="3" fillId="0" borderId="2">
      <alignment vertical="center"/>
    </xf>
    <xf numFmtId="0" fontId="2" fillId="0" borderId="2">
      <alignment vertical="center"/>
    </xf>
    <xf numFmtId="0" fontId="2" fillId="0" borderId="2">
      <alignment vertical="center"/>
    </xf>
    <xf numFmtId="0" fontId="9" fillId="0" borderId="2" applyNumberFormat="0" applyFill="0" applyBorder="0" applyProtection="0"/>
    <xf numFmtId="0" fontId="32" fillId="0" borderId="2"/>
  </cellStyleXfs>
  <cellXfs count="813">
    <xf numFmtId="0" fontId="0" fillId="0" borderId="0" xfId="0"/>
    <xf numFmtId="49" fontId="12" fillId="0" borderId="20" xfId="0" applyNumberFormat="1" applyFont="1" applyFill="1" applyBorder="1" applyAlignment="1">
      <alignment horizontal="center"/>
    </xf>
    <xf numFmtId="56" fontId="12" fillId="0" borderId="2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shrinkToFit="1"/>
    </xf>
    <xf numFmtId="56" fontId="12" fillId="0" borderId="15" xfId="0" applyNumberFormat="1" applyFont="1" applyFill="1" applyBorder="1" applyAlignment="1">
      <alignment horizontal="center"/>
    </xf>
    <xf numFmtId="49" fontId="12" fillId="0" borderId="9" xfId="0" applyNumberFormat="1" applyFont="1" applyFill="1" applyBorder="1"/>
    <xf numFmtId="56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shrinkToFit="1"/>
    </xf>
    <xf numFmtId="49" fontId="14" fillId="0" borderId="21" xfId="0" applyNumberFormat="1" applyFont="1" applyFill="1" applyBorder="1" applyAlignment="1">
      <alignment horizontal="center" shrinkToFit="1"/>
    </xf>
    <xf numFmtId="49" fontId="14" fillId="0" borderId="11" xfId="0" applyNumberFormat="1" applyFont="1" applyFill="1" applyBorder="1" applyAlignment="1">
      <alignment horizontal="center" shrinkToFit="1"/>
    </xf>
    <xf numFmtId="177" fontId="12" fillId="0" borderId="21" xfId="0" applyNumberFormat="1" applyFont="1" applyFill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6" fillId="2" borderId="4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49" fontId="16" fillId="2" borderId="36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9" fontId="16" fillId="2" borderId="3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6" fillId="4" borderId="42" xfId="0" applyNumberFormat="1" applyFont="1" applyFill="1" applyBorder="1" applyAlignment="1">
      <alignment horizontal="center" vertical="center"/>
    </xf>
    <xf numFmtId="0" fontId="16" fillId="5" borderId="4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shrinkToFit="1"/>
    </xf>
    <xf numFmtId="49" fontId="12" fillId="0" borderId="21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 shrinkToFit="1"/>
    </xf>
    <xf numFmtId="49" fontId="12" fillId="0" borderId="11" xfId="0" applyNumberFormat="1" applyFont="1" applyFill="1" applyBorder="1" applyAlignment="1">
      <alignment horizontal="center" shrinkToFit="1"/>
    </xf>
    <xf numFmtId="0" fontId="13" fillId="0" borderId="6" xfId="0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shrinkToFit="1"/>
    </xf>
    <xf numFmtId="49" fontId="12" fillId="0" borderId="13" xfId="0" applyNumberFormat="1" applyFont="1" applyFill="1" applyBorder="1" applyAlignment="1">
      <alignment horizontal="center" shrinkToFit="1"/>
    </xf>
    <xf numFmtId="49" fontId="12" fillId="0" borderId="14" xfId="0" applyNumberFormat="1" applyFont="1" applyFill="1" applyBorder="1" applyAlignment="1">
      <alignment horizontal="center" shrinkToFit="1"/>
    </xf>
    <xf numFmtId="49" fontId="12" fillId="0" borderId="23" xfId="0" applyNumberFormat="1" applyFont="1" applyFill="1" applyBorder="1" applyAlignment="1">
      <alignment horizontal="center" shrinkToFit="1"/>
    </xf>
    <xf numFmtId="49" fontId="14" fillId="0" borderId="21" xfId="1" applyNumberFormat="1" applyFont="1" applyFill="1" applyBorder="1" applyAlignment="1">
      <alignment horizontal="center" shrinkToFit="1"/>
    </xf>
    <xf numFmtId="49" fontId="12" fillId="0" borderId="23" xfId="1" applyNumberFormat="1" applyFont="1" applyFill="1" applyBorder="1" applyAlignment="1">
      <alignment horizontal="center"/>
    </xf>
    <xf numFmtId="49" fontId="12" fillId="0" borderId="21" xfId="1" applyNumberFormat="1" applyFont="1" applyFill="1" applyBorder="1" applyAlignment="1">
      <alignment horizontal="center" shrinkToFit="1"/>
    </xf>
    <xf numFmtId="49" fontId="16" fillId="2" borderId="50" xfId="0" applyNumberFormat="1" applyFont="1" applyFill="1" applyBorder="1" applyAlignment="1">
      <alignment horizontal="center" vertical="center"/>
    </xf>
    <xf numFmtId="0" fontId="13" fillId="0" borderId="40" xfId="0" applyFont="1" applyFill="1" applyBorder="1"/>
    <xf numFmtId="177" fontId="13" fillId="0" borderId="40" xfId="0" applyNumberFormat="1" applyFont="1" applyFill="1" applyBorder="1"/>
    <xf numFmtId="0" fontId="14" fillId="0" borderId="40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56" fontId="16" fillId="2" borderId="2" xfId="0" applyNumberFormat="1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shrinkToFit="1"/>
    </xf>
    <xf numFmtId="49" fontId="12" fillId="0" borderId="20" xfId="0" applyNumberFormat="1" applyFont="1" applyFill="1" applyBorder="1" applyAlignment="1">
      <alignment horizontal="center" shrinkToFit="1"/>
    </xf>
    <xf numFmtId="0" fontId="17" fillId="2" borderId="4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 shrinkToFit="1"/>
    </xf>
    <xf numFmtId="0" fontId="21" fillId="2" borderId="33" xfId="0" applyNumberFormat="1" applyFont="1" applyFill="1" applyBorder="1" applyAlignment="1">
      <alignment horizontal="left" vertical="center" shrinkToFit="1"/>
    </xf>
    <xf numFmtId="0" fontId="21" fillId="2" borderId="1" xfId="0" applyNumberFormat="1" applyFont="1" applyFill="1" applyBorder="1" applyAlignment="1">
      <alignment horizontal="left" vertical="center" shrinkToFit="1"/>
    </xf>
    <xf numFmtId="0" fontId="21" fillId="2" borderId="6" xfId="0" applyNumberFormat="1" applyFont="1" applyFill="1" applyBorder="1" applyAlignment="1">
      <alignment horizontal="left" vertical="center" shrinkToFit="1"/>
    </xf>
    <xf numFmtId="0" fontId="16" fillId="2" borderId="6" xfId="0" applyNumberFormat="1" applyFont="1" applyFill="1" applyBorder="1" applyAlignment="1">
      <alignment vertical="center" shrinkToFit="1"/>
    </xf>
    <xf numFmtId="0" fontId="21" fillId="2" borderId="1" xfId="0" applyNumberFormat="1" applyFont="1" applyFill="1" applyBorder="1" applyAlignment="1">
      <alignment vertical="center" shrinkToFit="1"/>
    </xf>
    <xf numFmtId="0" fontId="16" fillId="2" borderId="40" xfId="0" applyNumberFormat="1" applyFont="1" applyFill="1" applyBorder="1" applyAlignment="1">
      <alignment vertical="center" shrinkToFit="1"/>
    </xf>
    <xf numFmtId="0" fontId="16" fillId="2" borderId="2" xfId="0" applyNumberFormat="1" applyFont="1" applyFill="1" applyBorder="1" applyAlignment="1">
      <alignment vertical="center" shrinkToFit="1"/>
    </xf>
    <xf numFmtId="49" fontId="16" fillId="4" borderId="1" xfId="0" applyNumberFormat="1" applyFont="1" applyFill="1" applyBorder="1" applyAlignment="1">
      <alignment horizontal="center" vertical="center"/>
    </xf>
    <xf numFmtId="49" fontId="16" fillId="2" borderId="5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shrinkToFit="1"/>
    </xf>
    <xf numFmtId="0" fontId="16" fillId="0" borderId="2" xfId="0" applyNumberFormat="1" applyFont="1" applyBorder="1"/>
    <xf numFmtId="0" fontId="12" fillId="0" borderId="20" xfId="0" applyFont="1" applyFill="1" applyBorder="1" applyAlignment="1">
      <alignment horizontal="center" shrinkToFit="1"/>
    </xf>
    <xf numFmtId="0" fontId="13" fillId="0" borderId="40" xfId="0" applyFont="1" applyFill="1" applyBorder="1" applyAlignment="1">
      <alignment shrinkToFit="1"/>
    </xf>
    <xf numFmtId="56" fontId="12" fillId="0" borderId="20" xfId="0" applyNumberFormat="1" applyFont="1" applyFill="1" applyBorder="1" applyAlignment="1">
      <alignment horizontal="center" shrinkToFit="1"/>
    </xf>
    <xf numFmtId="56" fontId="12" fillId="0" borderId="15" xfId="0" applyNumberFormat="1" applyFont="1" applyFill="1" applyBorder="1" applyAlignment="1">
      <alignment horizontal="center" shrinkToFit="1"/>
    </xf>
    <xf numFmtId="177" fontId="12" fillId="0" borderId="25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shrinkToFit="1"/>
    </xf>
    <xf numFmtId="177" fontId="13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2" xfId="0" applyNumberFormat="1" applyFont="1" applyFill="1" applyBorder="1"/>
    <xf numFmtId="0" fontId="13" fillId="0" borderId="0" xfId="0" applyNumberFormat="1" applyFont="1" applyFill="1"/>
    <xf numFmtId="49" fontId="23" fillId="0" borderId="2" xfId="0" applyNumberFormat="1" applyFont="1" applyFill="1" applyBorder="1" applyAlignment="1">
      <alignment horizontal="left"/>
    </xf>
    <xf numFmtId="0" fontId="23" fillId="0" borderId="2" xfId="0" applyFont="1" applyFill="1" applyBorder="1" applyAlignment="1">
      <alignment horizontal="center" shrinkToFit="1"/>
    </xf>
    <xf numFmtId="177" fontId="23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shrinkToFit="1"/>
    </xf>
    <xf numFmtId="177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shrinkToFit="1"/>
    </xf>
    <xf numFmtId="49" fontId="12" fillId="0" borderId="22" xfId="1" applyNumberFormat="1" applyFont="1" applyFill="1" applyBorder="1" applyAlignment="1">
      <alignment horizontal="center" shrinkToFit="1"/>
    </xf>
    <xf numFmtId="49" fontId="12" fillId="0" borderId="24" xfId="1" applyNumberFormat="1" applyFont="1" applyFill="1" applyBorder="1" applyAlignment="1">
      <alignment horizontal="center" shrinkToFit="1"/>
    </xf>
    <xf numFmtId="0" fontId="13" fillId="0" borderId="0" xfId="0" applyNumberFormat="1" applyFont="1" applyFill="1" applyAlignment="1">
      <alignment shrinkToFit="1"/>
    </xf>
    <xf numFmtId="56" fontId="12" fillId="0" borderId="40" xfId="0" applyNumberFormat="1" applyFont="1" applyFill="1" applyBorder="1" applyAlignment="1">
      <alignment horizontal="left"/>
    </xf>
    <xf numFmtId="49" fontId="14" fillId="0" borderId="21" xfId="1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/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 shrinkToFit="1"/>
    </xf>
    <xf numFmtId="49" fontId="12" fillId="0" borderId="6" xfId="1" applyNumberFormat="1" applyFont="1" applyFill="1" applyBorder="1" applyAlignment="1">
      <alignment horizontal="center"/>
    </xf>
    <xf numFmtId="49" fontId="12" fillId="0" borderId="27" xfId="1" applyNumberFormat="1" applyFont="1" applyFill="1" applyBorder="1" applyAlignment="1">
      <alignment horizontal="center"/>
    </xf>
    <xf numFmtId="49" fontId="12" fillId="0" borderId="25" xfId="1" applyNumberFormat="1" applyFont="1" applyFill="1" applyBorder="1" applyAlignment="1">
      <alignment horizontal="center" shrinkToFit="1"/>
    </xf>
    <xf numFmtId="49" fontId="14" fillId="0" borderId="25" xfId="1" applyNumberFormat="1" applyFont="1" applyFill="1" applyBorder="1" applyAlignment="1">
      <alignment horizontal="center" shrinkToFit="1"/>
    </xf>
    <xf numFmtId="177" fontId="12" fillId="0" borderId="1" xfId="0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 shrinkToFit="1"/>
    </xf>
    <xf numFmtId="49" fontId="14" fillId="0" borderId="1" xfId="1" applyNumberFormat="1" applyFont="1" applyFill="1" applyBorder="1" applyAlignment="1">
      <alignment horizontal="center" shrinkToFit="1"/>
    </xf>
    <xf numFmtId="49" fontId="12" fillId="0" borderId="26" xfId="1" applyNumberFormat="1" applyFont="1" applyFill="1" applyBorder="1" applyAlignment="1">
      <alignment horizontal="center" shrinkToFit="1"/>
    </xf>
    <xf numFmtId="49" fontId="12" fillId="0" borderId="5" xfId="1" applyNumberFormat="1" applyFont="1" applyFill="1" applyBorder="1" applyAlignment="1">
      <alignment horizontal="center" shrinkToFit="1"/>
    </xf>
    <xf numFmtId="49" fontId="12" fillId="0" borderId="28" xfId="1" applyNumberFormat="1" applyFont="1" applyFill="1" applyBorder="1" applyAlignment="1">
      <alignment horizontal="center" shrinkToFit="1"/>
    </xf>
    <xf numFmtId="49" fontId="12" fillId="0" borderId="7" xfId="1" applyNumberFormat="1" applyFont="1" applyFill="1" applyBorder="1" applyAlignment="1">
      <alignment horizontal="center" shrinkToFit="1"/>
    </xf>
    <xf numFmtId="177" fontId="12" fillId="0" borderId="12" xfId="0" applyNumberFormat="1" applyFont="1" applyFill="1" applyBorder="1" applyAlignment="1">
      <alignment horizontal="center" wrapText="1"/>
    </xf>
    <xf numFmtId="177" fontId="12" fillId="0" borderId="22" xfId="0" applyNumberFormat="1" applyFont="1" applyFill="1" applyBorder="1" applyAlignment="1">
      <alignment horizontal="center"/>
    </xf>
    <xf numFmtId="49" fontId="12" fillId="0" borderId="16" xfId="1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49" fontId="27" fillId="0" borderId="24" xfId="0" applyNumberFormat="1" applyFont="1" applyFill="1" applyBorder="1" applyAlignment="1">
      <alignment horizontal="center" shrinkToFit="1"/>
    </xf>
    <xf numFmtId="49" fontId="27" fillId="0" borderId="22" xfId="0" applyNumberFormat="1" applyFont="1" applyFill="1" applyBorder="1" applyAlignment="1">
      <alignment horizontal="center" shrinkToFit="1"/>
    </xf>
    <xf numFmtId="49" fontId="26" fillId="0" borderId="11" xfId="0" applyNumberFormat="1" applyFont="1" applyFill="1" applyBorder="1" applyAlignment="1">
      <alignment horizontal="center" shrinkToFit="1"/>
    </xf>
    <xf numFmtId="49" fontId="12" fillId="0" borderId="13" xfId="1" applyNumberFormat="1" applyFont="1" applyFill="1" applyBorder="1" applyAlignment="1">
      <alignment horizontal="center"/>
    </xf>
    <xf numFmtId="0" fontId="13" fillId="0" borderId="6" xfId="0" applyFont="1" applyFill="1" applyBorder="1"/>
    <xf numFmtId="177" fontId="12" fillId="0" borderId="52" xfId="0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 shrinkToFit="1"/>
    </xf>
    <xf numFmtId="49" fontId="12" fillId="0" borderId="54" xfId="1" applyNumberFormat="1" applyFont="1" applyFill="1" applyBorder="1" applyAlignment="1">
      <alignment horizontal="center"/>
    </xf>
    <xf numFmtId="49" fontId="12" fillId="0" borderId="55" xfId="1" applyNumberFormat="1" applyFont="1" applyFill="1" applyBorder="1" applyAlignment="1">
      <alignment horizontal="center" shrinkToFit="1"/>
    </xf>
    <xf numFmtId="49" fontId="12" fillId="0" borderId="52" xfId="1" applyNumberFormat="1" applyFont="1" applyFill="1" applyBorder="1" applyAlignment="1">
      <alignment horizontal="center" shrinkToFit="1"/>
    </xf>
    <xf numFmtId="49" fontId="14" fillId="0" borderId="52" xfId="1" applyNumberFormat="1" applyFont="1" applyFill="1" applyBorder="1" applyAlignment="1">
      <alignment horizontal="center" shrinkToFit="1"/>
    </xf>
    <xf numFmtId="177" fontId="13" fillId="0" borderId="6" xfId="0" applyNumberFormat="1" applyFont="1" applyFill="1" applyBorder="1"/>
    <xf numFmtId="56" fontId="12" fillId="0" borderId="6" xfId="0" applyNumberFormat="1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shrinkToFit="1"/>
    </xf>
    <xf numFmtId="0" fontId="13" fillId="0" borderId="5" xfId="0" applyFont="1" applyFill="1" applyBorder="1"/>
    <xf numFmtId="0" fontId="14" fillId="0" borderId="7" xfId="0" applyFont="1" applyFill="1" applyBorder="1" applyAlignment="1">
      <alignment horizontal="center" shrinkToFit="1"/>
    </xf>
    <xf numFmtId="49" fontId="12" fillId="0" borderId="56" xfId="0" applyNumberFormat="1" applyFont="1" applyFill="1" applyBorder="1"/>
    <xf numFmtId="0" fontId="13" fillId="0" borderId="4" xfId="0" applyFont="1" applyFill="1" applyBorder="1"/>
    <xf numFmtId="177" fontId="13" fillId="0" borderId="4" xfId="0" applyNumberFormat="1" applyFont="1" applyFill="1" applyBorder="1"/>
    <xf numFmtId="56" fontId="12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shrinkToFit="1"/>
    </xf>
    <xf numFmtId="56" fontId="12" fillId="9" borderId="6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shrinkToFit="1"/>
    </xf>
    <xf numFmtId="177" fontId="12" fillId="9" borderId="6" xfId="0" applyNumberFormat="1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49" fontId="12" fillId="9" borderId="6" xfId="0" applyNumberFormat="1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 shrinkToFit="1"/>
    </xf>
    <xf numFmtId="49" fontId="14" fillId="9" borderId="6" xfId="0" applyNumberFormat="1" applyFont="1" applyFill="1" applyBorder="1" applyAlignment="1">
      <alignment horizontal="center" shrinkToFit="1"/>
    </xf>
    <xf numFmtId="56" fontId="12" fillId="9" borderId="10" xfId="0" applyNumberFormat="1" applyFont="1" applyFill="1" applyBorder="1" applyAlignment="1">
      <alignment horizontal="center"/>
    </xf>
    <xf numFmtId="49" fontId="12" fillId="9" borderId="10" xfId="0" applyNumberFormat="1" applyFont="1" applyFill="1" applyBorder="1" applyAlignment="1">
      <alignment horizontal="center" shrinkToFit="1"/>
    </xf>
    <xf numFmtId="177" fontId="12" fillId="9" borderId="11" xfId="0" applyNumberFormat="1" applyFont="1" applyFill="1" applyBorder="1" applyAlignment="1">
      <alignment horizontal="center"/>
    </xf>
    <xf numFmtId="177" fontId="12" fillId="9" borderId="12" xfId="0" applyNumberFormat="1" applyFont="1" applyFill="1" applyBorder="1" applyAlignment="1">
      <alignment horizontal="center"/>
    </xf>
    <xf numFmtId="49" fontId="12" fillId="9" borderId="11" xfId="0" applyNumberFormat="1" applyFont="1" applyFill="1" applyBorder="1" applyAlignment="1">
      <alignment horizontal="center" shrinkToFit="1"/>
    </xf>
    <xf numFmtId="49" fontId="14" fillId="9" borderId="11" xfId="0" applyNumberFormat="1" applyFont="1" applyFill="1" applyBorder="1" applyAlignment="1">
      <alignment horizontal="center" shrinkToFit="1"/>
    </xf>
    <xf numFmtId="49" fontId="12" fillId="9" borderId="15" xfId="0" applyNumberFormat="1" applyFont="1" applyFill="1" applyBorder="1" applyAlignment="1">
      <alignment horizontal="center"/>
    </xf>
    <xf numFmtId="49" fontId="12" fillId="9" borderId="15" xfId="0" applyNumberFormat="1" applyFont="1" applyFill="1" applyBorder="1" applyAlignment="1">
      <alignment horizontal="center" shrinkToFit="1"/>
    </xf>
    <xf numFmtId="177" fontId="12" fillId="9" borderId="16" xfId="0" applyNumberFormat="1" applyFont="1" applyFill="1" applyBorder="1" applyAlignment="1">
      <alignment horizontal="center"/>
    </xf>
    <xf numFmtId="177" fontId="12" fillId="9" borderId="17" xfId="0" applyNumberFormat="1" applyFont="1" applyFill="1" applyBorder="1" applyAlignment="1">
      <alignment horizontal="center"/>
    </xf>
    <xf numFmtId="49" fontId="12" fillId="9" borderId="16" xfId="0" applyNumberFormat="1" applyFont="1" applyFill="1" applyBorder="1" applyAlignment="1">
      <alignment horizontal="center" shrinkToFit="1"/>
    </xf>
    <xf numFmtId="49" fontId="14" fillId="9" borderId="16" xfId="0" applyNumberFormat="1" applyFont="1" applyFill="1" applyBorder="1" applyAlignment="1">
      <alignment horizontal="center" shrinkToFit="1"/>
    </xf>
    <xf numFmtId="49" fontId="5" fillId="9" borderId="1" xfId="1" applyNumberFormat="1" applyFont="1" applyFill="1" applyBorder="1" applyAlignment="1">
      <alignment horizontal="center" vertical="center"/>
    </xf>
    <xf numFmtId="177" fontId="13" fillId="9" borderId="40" xfId="0" applyNumberFormat="1" applyFont="1" applyFill="1" applyBorder="1"/>
    <xf numFmtId="49" fontId="5" fillId="9" borderId="5" xfId="1" applyNumberFormat="1" applyFont="1" applyFill="1" applyBorder="1" applyAlignment="1">
      <alignment horizontal="center" vertical="center"/>
    </xf>
    <xf numFmtId="49" fontId="5" fillId="9" borderId="7" xfId="1" applyNumberFormat="1" applyFont="1" applyFill="1" applyBorder="1" applyAlignment="1">
      <alignment horizontal="center" vertical="center"/>
    </xf>
    <xf numFmtId="49" fontId="7" fillId="9" borderId="1" xfId="1" applyNumberFormat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/>
    </xf>
    <xf numFmtId="177" fontId="12" fillId="9" borderId="11" xfId="0" applyNumberFormat="1" applyFont="1" applyFill="1" applyBorder="1" applyAlignment="1">
      <alignment horizontal="center" wrapText="1"/>
    </xf>
    <xf numFmtId="49" fontId="7" fillId="9" borderId="12" xfId="1" applyNumberFormat="1" applyFont="1" applyFill="1" applyBorder="1" applyAlignment="1">
      <alignment horizontal="center"/>
    </xf>
    <xf numFmtId="49" fontId="7" fillId="9" borderId="13" xfId="1" applyNumberFormat="1" applyFont="1" applyFill="1" applyBorder="1" applyAlignment="1">
      <alignment horizontal="center"/>
    </xf>
    <xf numFmtId="49" fontId="7" fillId="9" borderId="14" xfId="1" applyNumberFormat="1" applyFont="1" applyFill="1" applyBorder="1" applyAlignment="1">
      <alignment horizontal="center"/>
    </xf>
    <xf numFmtId="56" fontId="12" fillId="9" borderId="20" xfId="0" applyNumberFormat="1" applyFont="1" applyFill="1" applyBorder="1" applyAlignment="1">
      <alignment horizontal="center"/>
    </xf>
    <xf numFmtId="49" fontId="12" fillId="9" borderId="20" xfId="0" applyNumberFormat="1" applyFont="1" applyFill="1" applyBorder="1" applyAlignment="1">
      <alignment horizontal="center" shrinkToFit="1"/>
    </xf>
    <xf numFmtId="177" fontId="12" fillId="9" borderId="21" xfId="0" applyNumberFormat="1" applyFont="1" applyFill="1" applyBorder="1" applyAlignment="1">
      <alignment horizontal="center"/>
    </xf>
    <xf numFmtId="49" fontId="7" fillId="9" borderId="22" xfId="1" applyNumberFormat="1" applyFont="1" applyFill="1" applyBorder="1" applyAlignment="1">
      <alignment horizontal="center"/>
    </xf>
    <xf numFmtId="0" fontId="7" fillId="9" borderId="23" xfId="1" applyFont="1" applyFill="1" applyBorder="1" applyAlignment="1">
      <alignment horizontal="center"/>
    </xf>
    <xf numFmtId="49" fontId="7" fillId="9" borderId="23" xfId="1" applyNumberFormat="1" applyFont="1" applyFill="1" applyBorder="1" applyAlignment="1">
      <alignment horizontal="center"/>
    </xf>
    <xf numFmtId="49" fontId="7" fillId="9" borderId="24" xfId="1" applyNumberFormat="1" applyFont="1" applyFill="1" applyBorder="1" applyAlignment="1">
      <alignment horizontal="center"/>
    </xf>
    <xf numFmtId="49" fontId="12" fillId="9" borderId="21" xfId="0" applyNumberFormat="1" applyFont="1" applyFill="1" applyBorder="1" applyAlignment="1">
      <alignment horizontal="center" shrinkToFit="1"/>
    </xf>
    <xf numFmtId="49" fontId="14" fillId="9" borderId="21" xfId="0" applyNumberFormat="1" applyFont="1" applyFill="1" applyBorder="1" applyAlignment="1">
      <alignment horizontal="center" shrinkToFit="1"/>
    </xf>
    <xf numFmtId="0" fontId="12" fillId="9" borderId="20" xfId="0" applyFont="1" applyFill="1" applyBorder="1" applyAlignment="1">
      <alignment horizontal="center" shrinkToFit="1"/>
    </xf>
    <xf numFmtId="177" fontId="12" fillId="9" borderId="22" xfId="0" applyNumberFormat="1" applyFont="1" applyFill="1" applyBorder="1" applyAlignment="1">
      <alignment horizontal="center"/>
    </xf>
    <xf numFmtId="49" fontId="14" fillId="9" borderId="21" xfId="1" applyNumberFormat="1" applyFont="1" applyFill="1" applyBorder="1" applyAlignment="1">
      <alignment horizontal="center" vertical="center" shrinkToFit="1"/>
    </xf>
    <xf numFmtId="49" fontId="7" fillId="9" borderId="26" xfId="1" applyNumberFormat="1" applyFont="1" applyFill="1" applyBorder="1" applyAlignment="1">
      <alignment horizontal="center"/>
    </xf>
    <xf numFmtId="0" fontId="7" fillId="9" borderId="27" xfId="1" applyFont="1" applyFill="1" applyBorder="1" applyAlignment="1">
      <alignment horizontal="center"/>
    </xf>
    <xf numFmtId="49" fontId="7" fillId="9" borderId="27" xfId="1" applyNumberFormat="1" applyFont="1" applyFill="1" applyBorder="1" applyAlignment="1">
      <alignment horizontal="center"/>
    </xf>
    <xf numFmtId="49" fontId="7" fillId="9" borderId="28" xfId="1" applyNumberFormat="1" applyFont="1" applyFill="1" applyBorder="1" applyAlignment="1">
      <alignment horizontal="center"/>
    </xf>
    <xf numFmtId="49" fontId="12" fillId="9" borderId="21" xfId="1" applyNumberFormat="1" applyFont="1" applyFill="1" applyBorder="1" applyAlignment="1">
      <alignment horizontal="center" shrinkToFit="1"/>
    </xf>
    <xf numFmtId="49" fontId="14" fillId="9" borderId="21" xfId="1" applyNumberFormat="1" applyFont="1" applyFill="1" applyBorder="1" applyAlignment="1">
      <alignment horizontal="center" shrinkToFit="1"/>
    </xf>
    <xf numFmtId="177" fontId="12" fillId="9" borderId="25" xfId="0" applyNumberFormat="1" applyFont="1" applyFill="1" applyBorder="1" applyAlignment="1">
      <alignment horizontal="center"/>
    </xf>
    <xf numFmtId="49" fontId="7" fillId="9" borderId="17" xfId="1" applyNumberFormat="1" applyFont="1" applyFill="1" applyBorder="1" applyAlignment="1">
      <alignment horizontal="center"/>
    </xf>
    <xf numFmtId="49" fontId="7" fillId="9" borderId="18" xfId="1" applyNumberFormat="1" applyFont="1" applyFill="1" applyBorder="1" applyAlignment="1">
      <alignment horizontal="center"/>
    </xf>
    <xf numFmtId="49" fontId="7" fillId="9" borderId="19" xfId="1" applyNumberFormat="1" applyFont="1" applyFill="1" applyBorder="1" applyAlignment="1">
      <alignment horizontal="center"/>
    </xf>
    <xf numFmtId="49" fontId="12" fillId="9" borderId="16" xfId="1" applyNumberFormat="1" applyFont="1" applyFill="1" applyBorder="1" applyAlignment="1">
      <alignment horizontal="center" shrinkToFit="1"/>
    </xf>
    <xf numFmtId="49" fontId="14" fillId="9" borderId="25" xfId="1" applyNumberFormat="1" applyFont="1" applyFill="1" applyBorder="1" applyAlignment="1">
      <alignment horizontal="center" shrinkToFit="1"/>
    </xf>
    <xf numFmtId="49" fontId="12" fillId="9" borderId="9" xfId="0" applyNumberFormat="1" applyFont="1" applyFill="1" applyBorder="1"/>
    <xf numFmtId="56" fontId="12" fillId="9" borderId="40" xfId="0" applyNumberFormat="1" applyFont="1" applyFill="1" applyBorder="1" applyAlignment="1">
      <alignment horizontal="left"/>
    </xf>
    <xf numFmtId="0" fontId="13" fillId="9" borderId="40" xfId="0" applyFont="1" applyFill="1" applyBorder="1"/>
    <xf numFmtId="0" fontId="13" fillId="9" borderId="40" xfId="0" applyFont="1" applyFill="1" applyBorder="1" applyAlignment="1">
      <alignment shrinkToFit="1"/>
    </xf>
    <xf numFmtId="0" fontId="14" fillId="9" borderId="40" xfId="0" applyFont="1" applyFill="1" applyBorder="1" applyAlignment="1">
      <alignment horizontal="center" shrinkToFit="1"/>
    </xf>
    <xf numFmtId="177" fontId="12" fillId="9" borderId="1" xfId="0" applyNumberFormat="1" applyFont="1" applyFill="1" applyBorder="1" applyAlignment="1">
      <alignment horizontal="center"/>
    </xf>
    <xf numFmtId="177" fontId="12" fillId="9" borderId="5" xfId="0" applyNumberFormat="1" applyFont="1" applyFill="1" applyBorder="1" applyAlignment="1">
      <alignment horizontal="center"/>
    </xf>
    <xf numFmtId="49" fontId="12" fillId="9" borderId="1" xfId="0" applyNumberFormat="1" applyFont="1" applyFill="1" applyBorder="1" applyAlignment="1">
      <alignment horizontal="center" shrinkToFit="1"/>
    </xf>
    <xf numFmtId="49" fontId="14" fillId="9" borderId="1" xfId="0" applyNumberFormat="1" applyFont="1" applyFill="1" applyBorder="1" applyAlignment="1">
      <alignment horizontal="center" shrinkToFit="1"/>
    </xf>
    <xf numFmtId="177" fontId="12" fillId="9" borderId="20" xfId="0" applyNumberFormat="1" applyFont="1" applyFill="1" applyBorder="1" applyAlignment="1">
      <alignment horizontal="center"/>
    </xf>
    <xf numFmtId="177" fontId="12" fillId="9" borderId="8" xfId="0" applyNumberFormat="1" applyFont="1" applyFill="1" applyBorder="1" applyAlignment="1">
      <alignment horizontal="center"/>
    </xf>
    <xf numFmtId="49" fontId="14" fillId="9" borderId="20" xfId="0" applyNumberFormat="1" applyFont="1" applyFill="1" applyBorder="1" applyAlignment="1">
      <alignment horizontal="center" shrinkToFit="1"/>
    </xf>
    <xf numFmtId="0" fontId="13" fillId="9" borderId="6" xfId="0" applyFont="1" applyFill="1" applyBorder="1"/>
    <xf numFmtId="49" fontId="12" fillId="9" borderId="12" xfId="0" applyNumberFormat="1" applyFont="1" applyFill="1" applyBorder="1" applyAlignment="1">
      <alignment horizontal="center" shrinkToFit="1"/>
    </xf>
    <xf numFmtId="49" fontId="12" fillId="9" borderId="13" xfId="0" applyNumberFormat="1" applyFont="1" applyFill="1" applyBorder="1" applyAlignment="1">
      <alignment horizontal="center" shrinkToFit="1"/>
    </xf>
    <xf numFmtId="49" fontId="12" fillId="9" borderId="6" xfId="1" applyNumberFormat="1" applyFont="1" applyFill="1" applyBorder="1" applyAlignment="1">
      <alignment horizontal="center"/>
    </xf>
    <xf numFmtId="49" fontId="12" fillId="9" borderId="14" xfId="0" applyNumberFormat="1" applyFont="1" applyFill="1" applyBorder="1" applyAlignment="1">
      <alignment horizontal="center" shrinkToFit="1"/>
    </xf>
    <xf numFmtId="49" fontId="12" fillId="9" borderId="20" xfId="0" applyNumberFormat="1" applyFont="1" applyFill="1" applyBorder="1" applyAlignment="1">
      <alignment horizontal="center"/>
    </xf>
    <xf numFmtId="49" fontId="12" fillId="9" borderId="22" xfId="0" applyNumberFormat="1" applyFont="1" applyFill="1" applyBorder="1" applyAlignment="1">
      <alignment horizontal="center" shrinkToFit="1"/>
    </xf>
    <xf numFmtId="49" fontId="12" fillId="9" borderId="23" xfId="0" applyNumberFormat="1" applyFont="1" applyFill="1" applyBorder="1" applyAlignment="1">
      <alignment horizontal="center" shrinkToFit="1"/>
    </xf>
    <xf numFmtId="49" fontId="12" fillId="9" borderId="24" xfId="0" applyNumberFormat="1" applyFont="1" applyFill="1" applyBorder="1" applyAlignment="1">
      <alignment horizontal="center" shrinkToFit="1"/>
    </xf>
    <xf numFmtId="49" fontId="12" fillId="9" borderId="22" xfId="1" applyNumberFormat="1" applyFont="1" applyFill="1" applyBorder="1" applyAlignment="1">
      <alignment horizontal="center" shrinkToFit="1"/>
    </xf>
    <xf numFmtId="49" fontId="12" fillId="9" borderId="23" xfId="1" applyNumberFormat="1" applyFont="1" applyFill="1" applyBorder="1" applyAlignment="1">
      <alignment horizontal="center"/>
    </xf>
    <xf numFmtId="49" fontId="12" fillId="9" borderId="24" xfId="1" applyNumberFormat="1" applyFont="1" applyFill="1" applyBorder="1" applyAlignment="1">
      <alignment horizontal="center" shrinkToFit="1"/>
    </xf>
    <xf numFmtId="49" fontId="12" fillId="9" borderId="26" xfId="1" applyNumberFormat="1" applyFont="1" applyFill="1" applyBorder="1" applyAlignment="1">
      <alignment horizontal="center" shrinkToFit="1"/>
    </xf>
    <xf numFmtId="49" fontId="12" fillId="9" borderId="27" xfId="1" applyNumberFormat="1" applyFont="1" applyFill="1" applyBorder="1" applyAlignment="1">
      <alignment horizontal="center"/>
    </xf>
    <xf numFmtId="49" fontId="12" fillId="9" borderId="28" xfId="1" applyNumberFormat="1" applyFont="1" applyFill="1" applyBorder="1" applyAlignment="1">
      <alignment horizontal="center" shrinkToFit="1"/>
    </xf>
    <xf numFmtId="49" fontId="12" fillId="9" borderId="25" xfId="1" applyNumberFormat="1" applyFont="1" applyFill="1" applyBorder="1" applyAlignment="1">
      <alignment horizontal="center" shrinkToFit="1"/>
    </xf>
    <xf numFmtId="56" fontId="12" fillId="9" borderId="15" xfId="0" applyNumberFormat="1" applyFont="1" applyFill="1" applyBorder="1" applyAlignment="1">
      <alignment horizontal="center"/>
    </xf>
    <xf numFmtId="56" fontId="12" fillId="9" borderId="15" xfId="0" applyNumberFormat="1" applyFont="1" applyFill="1" applyBorder="1" applyAlignment="1">
      <alignment horizontal="center" shrinkToFit="1"/>
    </xf>
    <xf numFmtId="49" fontId="12" fillId="9" borderId="5" xfId="1" applyNumberFormat="1" applyFont="1" applyFill="1" applyBorder="1" applyAlignment="1">
      <alignment horizontal="center" shrinkToFit="1"/>
    </xf>
    <xf numFmtId="49" fontId="12" fillId="9" borderId="7" xfId="1" applyNumberFormat="1" applyFont="1" applyFill="1" applyBorder="1" applyAlignment="1">
      <alignment horizontal="center" shrinkToFit="1"/>
    </xf>
    <xf numFmtId="49" fontId="12" fillId="9" borderId="1" xfId="1" applyNumberFormat="1" applyFont="1" applyFill="1" applyBorder="1" applyAlignment="1">
      <alignment horizontal="center" shrinkToFit="1"/>
    </xf>
    <xf numFmtId="49" fontId="14" fillId="9" borderId="1" xfId="1" applyNumberFormat="1" applyFont="1" applyFill="1" applyBorder="1" applyAlignment="1">
      <alignment horizontal="center" shrinkToFit="1"/>
    </xf>
    <xf numFmtId="177" fontId="12" fillId="9" borderId="6" xfId="0" applyNumberFormat="1" applyFont="1" applyFill="1" applyBorder="1"/>
    <xf numFmtId="49" fontId="7" fillId="9" borderId="22" xfId="1" applyNumberFormat="1" applyFont="1" applyFill="1" applyBorder="1" applyAlignment="1">
      <alignment horizontal="left"/>
    </xf>
    <xf numFmtId="49" fontId="7" fillId="9" borderId="22" xfId="1" applyNumberFormat="1" applyFont="1" applyFill="1" applyBorder="1"/>
    <xf numFmtId="177" fontId="12" fillId="9" borderId="10" xfId="0" applyNumberFormat="1" applyFont="1" applyFill="1" applyBorder="1" applyAlignment="1">
      <alignment horizontal="center"/>
    </xf>
    <xf numFmtId="49" fontId="5" fillId="9" borderId="6" xfId="1" applyNumberFormat="1" applyFont="1" applyFill="1" applyBorder="1" applyAlignment="1">
      <alignment horizontal="center" vertical="center"/>
    </xf>
    <xf numFmtId="49" fontId="7" fillId="9" borderId="10" xfId="1" applyNumberFormat="1" applyFont="1" applyFill="1" applyBorder="1" applyAlignment="1">
      <alignment horizontal="center"/>
    </xf>
    <xf numFmtId="20" fontId="7" fillId="9" borderId="11" xfId="1" applyNumberFormat="1" applyFont="1" applyFill="1" applyBorder="1" applyAlignment="1">
      <alignment horizontal="center"/>
    </xf>
    <xf numFmtId="177" fontId="12" fillId="9" borderId="32" xfId="0" applyNumberFormat="1" applyFont="1" applyFill="1" applyBorder="1" applyAlignment="1">
      <alignment horizontal="center"/>
    </xf>
    <xf numFmtId="0" fontId="7" fillId="9" borderId="13" xfId="1" applyFont="1" applyFill="1" applyBorder="1" applyAlignment="1">
      <alignment horizontal="center"/>
    </xf>
    <xf numFmtId="49" fontId="7" fillId="9" borderId="11" xfId="1" applyNumberFormat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49" fontId="7" fillId="9" borderId="20" xfId="1" applyNumberFormat="1" applyFont="1" applyFill="1" applyBorder="1" applyAlignment="1">
      <alignment horizontal="center"/>
    </xf>
    <xf numFmtId="20" fontId="7" fillId="9" borderId="21" xfId="1" applyNumberFormat="1" applyFont="1" applyFill="1" applyBorder="1" applyAlignment="1">
      <alignment horizontal="center"/>
    </xf>
    <xf numFmtId="177" fontId="12" fillId="9" borderId="48" xfId="0" applyNumberFormat="1" applyFont="1" applyFill="1" applyBorder="1" applyAlignment="1">
      <alignment horizontal="center"/>
    </xf>
    <xf numFmtId="0" fontId="7" fillId="9" borderId="18" xfId="1" applyFont="1" applyFill="1" applyBorder="1" applyAlignment="1">
      <alignment horizontal="center"/>
    </xf>
    <xf numFmtId="49" fontId="7" fillId="9" borderId="16" xfId="1" applyNumberFormat="1" applyFont="1" applyFill="1" applyBorder="1" applyAlignment="1">
      <alignment horizontal="center"/>
    </xf>
    <xf numFmtId="0" fontId="7" fillId="9" borderId="21" xfId="1" applyFont="1" applyFill="1" applyBorder="1" applyAlignment="1">
      <alignment horizontal="center"/>
    </xf>
    <xf numFmtId="49" fontId="7" fillId="9" borderId="10" xfId="1" applyNumberFormat="1" applyFont="1" applyFill="1" applyBorder="1" applyAlignment="1">
      <alignment horizontal="center" shrinkToFit="1"/>
    </xf>
    <xf numFmtId="49" fontId="7" fillId="9" borderId="20" xfId="1" applyNumberFormat="1" applyFont="1" applyFill="1" applyBorder="1" applyAlignment="1">
      <alignment horizontal="center" shrinkToFit="1"/>
    </xf>
    <xf numFmtId="49" fontId="7" fillId="9" borderId="21" xfId="1" applyNumberFormat="1" applyFont="1" applyFill="1" applyBorder="1" applyAlignment="1">
      <alignment horizontal="center"/>
    </xf>
    <xf numFmtId="56" fontId="12" fillId="9" borderId="2" xfId="0" applyNumberFormat="1" applyFont="1" applyFill="1" applyBorder="1" applyAlignment="1">
      <alignment horizontal="center"/>
    </xf>
    <xf numFmtId="0" fontId="7" fillId="9" borderId="15" xfId="1" applyFont="1" applyFill="1" applyBorder="1" applyAlignment="1">
      <alignment horizontal="center"/>
    </xf>
    <xf numFmtId="20" fontId="7" fillId="9" borderId="16" xfId="1" applyNumberFormat="1" applyFont="1" applyFill="1" applyBorder="1" applyAlignment="1">
      <alignment horizontal="center"/>
    </xf>
    <xf numFmtId="177" fontId="12" fillId="9" borderId="39" xfId="0" applyNumberFormat="1" applyFont="1" applyFill="1" applyBorder="1" applyAlignment="1">
      <alignment horizontal="center"/>
    </xf>
    <xf numFmtId="49" fontId="8" fillId="9" borderId="19" xfId="1" applyNumberFormat="1" applyFont="1" applyFill="1" applyBorder="1" applyAlignment="1">
      <alignment horizontal="center"/>
    </xf>
    <xf numFmtId="49" fontId="7" fillId="9" borderId="16" xfId="1" applyNumberFormat="1" applyFont="1" applyFill="1" applyBorder="1" applyAlignment="1">
      <alignment horizontal="center" wrapText="1"/>
    </xf>
    <xf numFmtId="49" fontId="12" fillId="9" borderId="46" xfId="1" applyNumberFormat="1" applyFont="1" applyFill="1" applyBorder="1" applyAlignment="1">
      <alignment horizontal="center" shrinkToFit="1"/>
    </xf>
    <xf numFmtId="49" fontId="12" fillId="9" borderId="46" xfId="1" applyNumberFormat="1" applyFont="1" applyFill="1" applyBorder="1" applyAlignment="1">
      <alignment horizontal="center"/>
    </xf>
    <xf numFmtId="49" fontId="12" fillId="9" borderId="46" xfId="0" applyNumberFormat="1" applyFont="1" applyFill="1" applyBorder="1" applyAlignment="1">
      <alignment horizontal="center" shrinkToFit="1"/>
    </xf>
    <xf numFmtId="49" fontId="12" fillId="9" borderId="32" xfId="1" applyNumberFormat="1" applyFont="1" applyFill="1" applyBorder="1" applyAlignment="1">
      <alignment horizontal="center" shrinkToFit="1"/>
    </xf>
    <xf numFmtId="49" fontId="14" fillId="9" borderId="32" xfId="1" applyNumberFormat="1" applyFont="1" applyFill="1" applyBorder="1" applyAlignment="1">
      <alignment horizontal="center" shrinkToFit="1"/>
    </xf>
    <xf numFmtId="49" fontId="12" fillId="9" borderId="49" xfId="1" applyNumberFormat="1" applyFont="1" applyFill="1" applyBorder="1" applyAlignment="1">
      <alignment horizontal="center" shrinkToFit="1"/>
    </xf>
    <xf numFmtId="49" fontId="12" fillId="9" borderId="49" xfId="1" applyNumberFormat="1" applyFont="1" applyFill="1" applyBorder="1" applyAlignment="1">
      <alignment horizontal="center"/>
    </xf>
    <xf numFmtId="49" fontId="12" fillId="9" borderId="49" xfId="0" applyNumberFormat="1" applyFont="1" applyFill="1" applyBorder="1" applyAlignment="1">
      <alignment horizontal="center" shrinkToFit="1"/>
    </xf>
    <xf numFmtId="49" fontId="12" fillId="9" borderId="48" xfId="1" applyNumberFormat="1" applyFont="1" applyFill="1" applyBorder="1" applyAlignment="1">
      <alignment horizontal="center" shrinkToFit="1"/>
    </xf>
    <xf numFmtId="49" fontId="14" fillId="9" borderId="48" xfId="1" applyNumberFormat="1" applyFont="1" applyFill="1" applyBorder="1" applyAlignment="1">
      <alignment horizontal="center" shrinkToFit="1"/>
    </xf>
    <xf numFmtId="49" fontId="12" fillId="9" borderId="37" xfId="1" applyNumberFormat="1" applyFont="1" applyFill="1" applyBorder="1" applyAlignment="1">
      <alignment horizontal="center" shrinkToFit="1"/>
    </xf>
    <xf numFmtId="49" fontId="12" fillId="9" borderId="37" xfId="1" applyNumberFormat="1" applyFont="1" applyFill="1" applyBorder="1" applyAlignment="1">
      <alignment horizontal="center"/>
    </xf>
    <xf numFmtId="49" fontId="12" fillId="9" borderId="37" xfId="0" applyNumberFormat="1" applyFont="1" applyFill="1" applyBorder="1" applyAlignment="1">
      <alignment horizontal="center" shrinkToFit="1"/>
    </xf>
    <xf numFmtId="49" fontId="12" fillId="9" borderId="39" xfId="1" applyNumberFormat="1" applyFont="1" applyFill="1" applyBorder="1" applyAlignment="1">
      <alignment horizontal="center" shrinkToFit="1"/>
    </xf>
    <xf numFmtId="49" fontId="14" fillId="9" borderId="39" xfId="1" applyNumberFormat="1" applyFont="1" applyFill="1" applyBorder="1" applyAlignment="1">
      <alignment horizontal="center" shrinkToFit="1"/>
    </xf>
    <xf numFmtId="49" fontId="27" fillId="9" borderId="21" xfId="0" applyNumberFormat="1" applyFont="1" applyFill="1" applyBorder="1" applyAlignment="1">
      <alignment horizontal="center" shrinkToFit="1"/>
    </xf>
    <xf numFmtId="49" fontId="27" fillId="9" borderId="24" xfId="1" applyNumberFormat="1" applyFont="1" applyFill="1" applyBorder="1" applyAlignment="1">
      <alignment horizontal="center"/>
    </xf>
    <xf numFmtId="49" fontId="27" fillId="9" borderId="22" xfId="1" applyNumberFormat="1" applyFont="1" applyFill="1" applyBorder="1"/>
    <xf numFmtId="49" fontId="27" fillId="9" borderId="11" xfId="1" applyNumberFormat="1" applyFont="1" applyFill="1" applyBorder="1" applyAlignment="1">
      <alignment horizontal="center"/>
    </xf>
    <xf numFmtId="49" fontId="27" fillId="9" borderId="22" xfId="1" applyNumberFormat="1" applyFont="1" applyFill="1" applyBorder="1" applyAlignment="1">
      <alignment horizontal="center"/>
    </xf>
    <xf numFmtId="49" fontId="27" fillId="9" borderId="49" xfId="1" applyNumberFormat="1" applyFont="1" applyFill="1" applyBorder="1" applyAlignment="1">
      <alignment horizontal="center" shrinkToFit="1"/>
    </xf>
    <xf numFmtId="49" fontId="26" fillId="9" borderId="32" xfId="1" applyNumberFormat="1" applyFont="1" applyFill="1" applyBorder="1" applyAlignment="1">
      <alignment horizontal="center" shrinkToFit="1"/>
    </xf>
    <xf numFmtId="49" fontId="27" fillId="9" borderId="17" xfId="1" applyNumberFormat="1" applyFont="1" applyFill="1" applyBorder="1" applyAlignment="1">
      <alignment horizontal="center"/>
    </xf>
    <xf numFmtId="49" fontId="27" fillId="9" borderId="19" xfId="1" applyNumberFormat="1" applyFont="1" applyFill="1" applyBorder="1" applyAlignment="1">
      <alignment horizontal="center"/>
    </xf>
    <xf numFmtId="49" fontId="12" fillId="10" borderId="5" xfId="1" applyNumberFormat="1" applyFont="1" applyFill="1" applyBorder="1" applyAlignment="1">
      <alignment horizontal="center" shrinkToFit="1"/>
    </xf>
    <xf numFmtId="49" fontId="12" fillId="10" borderId="6" xfId="1" applyNumberFormat="1" applyFont="1" applyFill="1" applyBorder="1" applyAlignment="1">
      <alignment horizontal="center"/>
    </xf>
    <xf numFmtId="49" fontId="12" fillId="10" borderId="7" xfId="1" applyNumberFormat="1" applyFont="1" applyFill="1" applyBorder="1" applyAlignment="1">
      <alignment horizontal="center" shrinkToFit="1"/>
    </xf>
    <xf numFmtId="49" fontId="12" fillId="10" borderId="12" xfId="0" applyNumberFormat="1" applyFont="1" applyFill="1" applyBorder="1" applyAlignment="1">
      <alignment horizontal="center" shrinkToFit="1"/>
    </xf>
    <xf numFmtId="49" fontId="12" fillId="10" borderId="53" xfId="1" applyNumberFormat="1" applyFont="1" applyFill="1" applyBorder="1" applyAlignment="1">
      <alignment horizontal="center" shrinkToFit="1"/>
    </xf>
    <xf numFmtId="56" fontId="27" fillId="0" borderId="40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shrinkToFit="1"/>
    </xf>
    <xf numFmtId="49" fontId="14" fillId="0" borderId="21" xfId="0" applyNumberFormat="1" applyFont="1" applyFill="1" applyBorder="1" applyAlignment="1">
      <alignment shrinkToFit="1"/>
    </xf>
    <xf numFmtId="49" fontId="12" fillId="0" borderId="21" xfId="0" applyNumberFormat="1" applyFont="1" applyFill="1" applyBorder="1" applyAlignment="1">
      <alignment shrinkToFit="1"/>
    </xf>
    <xf numFmtId="49" fontId="12" fillId="0" borderId="52" xfId="0" applyNumberFormat="1" applyFont="1" applyFill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center" shrinkToFit="1"/>
    </xf>
    <xf numFmtId="0" fontId="28" fillId="0" borderId="40" xfId="0" applyFont="1" applyFill="1" applyBorder="1"/>
    <xf numFmtId="177" fontId="27" fillId="0" borderId="21" xfId="0" applyNumberFormat="1" applyFont="1" applyFill="1" applyBorder="1" applyAlignment="1">
      <alignment horizontal="center"/>
    </xf>
    <xf numFmtId="177" fontId="27" fillId="0" borderId="25" xfId="0" applyNumberFormat="1" applyFont="1" applyFill="1" applyBorder="1" applyAlignment="1">
      <alignment horizontal="center"/>
    </xf>
    <xf numFmtId="177" fontId="12" fillId="0" borderId="26" xfId="0" applyNumberFormat="1" applyFont="1" applyFill="1" applyBorder="1" applyAlignment="1">
      <alignment horizontal="center"/>
    </xf>
    <xf numFmtId="177" fontId="12" fillId="0" borderId="5" xfId="0" applyNumberFormat="1" applyFont="1" applyFill="1" applyBorder="1" applyAlignment="1">
      <alignment horizontal="center"/>
    </xf>
    <xf numFmtId="49" fontId="27" fillId="0" borderId="22" xfId="1" applyNumberFormat="1" applyFont="1" applyFill="1" applyBorder="1" applyAlignment="1">
      <alignment horizontal="center" shrinkToFit="1"/>
    </xf>
    <xf numFmtId="49" fontId="27" fillId="0" borderId="24" xfId="1" applyNumberFormat="1" applyFont="1" applyFill="1" applyBorder="1" applyAlignment="1">
      <alignment horizontal="center" shrinkToFit="1"/>
    </xf>
    <xf numFmtId="49" fontId="26" fillId="0" borderId="21" xfId="1" applyNumberFormat="1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horizontal="center"/>
    </xf>
    <xf numFmtId="177" fontId="12" fillId="0" borderId="53" xfId="0" applyNumberFormat="1" applyFont="1" applyFill="1" applyBorder="1" applyAlignment="1">
      <alignment horizontal="center"/>
    </xf>
    <xf numFmtId="49" fontId="14" fillId="0" borderId="52" xfId="1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wrapText="1"/>
    </xf>
    <xf numFmtId="177" fontId="12" fillId="0" borderId="5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shrinkToFit="1"/>
    </xf>
    <xf numFmtId="49" fontId="12" fillId="0" borderId="6" xfId="0" applyNumberFormat="1" applyFont="1" applyFill="1" applyBorder="1" applyAlignment="1">
      <alignment horizontal="center" shrinkToFit="1"/>
    </xf>
    <xf numFmtId="49" fontId="12" fillId="0" borderId="7" xfId="0" applyNumberFormat="1" applyFont="1" applyFill="1" applyBorder="1" applyAlignment="1">
      <alignment horizontal="center" shrinkToFit="1"/>
    </xf>
    <xf numFmtId="49" fontId="12" fillId="0" borderId="1" xfId="0" applyNumberFormat="1" applyFont="1" applyFill="1" applyBorder="1" applyAlignment="1">
      <alignment horizontal="center" shrinkToFit="1"/>
    </xf>
    <xf numFmtId="177" fontId="12" fillId="0" borderId="15" xfId="0" applyNumberFormat="1" applyFont="1" applyFill="1" applyBorder="1" applyAlignment="1">
      <alignment horizontal="center"/>
    </xf>
    <xf numFmtId="177" fontId="12" fillId="0" borderId="52" xfId="0" applyNumberFormat="1" applyFont="1" applyFill="1" applyBorder="1" applyAlignment="1">
      <alignment horizontal="center" wrapText="1"/>
    </xf>
    <xf numFmtId="49" fontId="14" fillId="0" borderId="52" xfId="0" applyNumberFormat="1" applyFont="1" applyFill="1" applyBorder="1" applyAlignment="1">
      <alignment horizontal="center" shrinkToFit="1"/>
    </xf>
    <xf numFmtId="177" fontId="12" fillId="0" borderId="30" xfId="0" applyNumberFormat="1" applyFont="1" applyFill="1" applyBorder="1" applyAlignment="1">
      <alignment horizontal="center"/>
    </xf>
    <xf numFmtId="177" fontId="12" fillId="0" borderId="63" xfId="0" applyNumberFormat="1" applyFont="1" applyFill="1" applyBorder="1" applyAlignment="1">
      <alignment horizontal="center" wrapText="1"/>
    </xf>
    <xf numFmtId="177" fontId="12" fillId="0" borderId="64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shrinkToFit="1"/>
    </xf>
    <xf numFmtId="49" fontId="12" fillId="0" borderId="65" xfId="0" applyNumberFormat="1" applyFont="1" applyFill="1" applyBorder="1" applyAlignment="1">
      <alignment horizontal="center" shrinkToFit="1"/>
    </xf>
    <xf numFmtId="49" fontId="12" fillId="0" borderId="65" xfId="1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 shrinkToFit="1"/>
    </xf>
    <xf numFmtId="49" fontId="12" fillId="0" borderId="63" xfId="0" applyNumberFormat="1" applyFont="1" applyFill="1" applyBorder="1" applyAlignment="1">
      <alignment horizontal="center" shrinkToFit="1"/>
    </xf>
    <xf numFmtId="49" fontId="14" fillId="0" borderId="63" xfId="0" applyNumberFormat="1" applyFont="1" applyFill="1" applyBorder="1" applyAlignment="1">
      <alignment horizontal="center" shrinkToFit="1"/>
    </xf>
    <xf numFmtId="49" fontId="27" fillId="0" borderId="11" xfId="0" applyNumberFormat="1" applyFont="1" applyFill="1" applyBorder="1" applyAlignment="1">
      <alignment horizontal="center" shrinkToFit="1"/>
    </xf>
    <xf numFmtId="49" fontId="14" fillId="0" borderId="25" xfId="1" applyNumberFormat="1" applyFont="1" applyFill="1" applyBorder="1" applyAlignment="1">
      <alignment horizontal="center" vertical="center" shrinkToFit="1"/>
    </xf>
    <xf numFmtId="177" fontId="12" fillId="0" borderId="17" xfId="0" applyNumberFormat="1" applyFont="1" applyFill="1" applyBorder="1" applyAlignment="1">
      <alignment horizontal="center"/>
    </xf>
    <xf numFmtId="177" fontId="12" fillId="0" borderId="45" xfId="0" applyNumberFormat="1" applyFont="1" applyFill="1" applyBorder="1" applyAlignment="1">
      <alignment horizontal="center" wrapText="1"/>
    </xf>
    <xf numFmtId="177" fontId="12" fillId="0" borderId="11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49" fontId="26" fillId="0" borderId="25" xfId="1" applyNumberFormat="1" applyFont="1" applyFill="1" applyBorder="1" applyAlignment="1">
      <alignment horizontal="center" shrinkToFit="1"/>
    </xf>
    <xf numFmtId="49" fontId="27" fillId="0" borderId="12" xfId="0" applyNumberFormat="1" applyFont="1" applyFill="1" applyBorder="1" applyAlignment="1">
      <alignment horizontal="center" shrinkToFit="1"/>
    </xf>
    <xf numFmtId="49" fontId="27" fillId="0" borderId="14" xfId="0" applyNumberFormat="1" applyFont="1" applyFill="1" applyBorder="1" applyAlignment="1">
      <alignment horizontal="center" shrinkToFit="1"/>
    </xf>
    <xf numFmtId="177" fontId="27" fillId="0" borderId="11" xfId="0" applyNumberFormat="1" applyFont="1" applyFill="1" applyBorder="1" applyAlignment="1">
      <alignment horizontal="center" wrapText="1"/>
    </xf>
    <xf numFmtId="49" fontId="27" fillId="10" borderId="5" xfId="1" applyNumberFormat="1" applyFont="1" applyFill="1" applyBorder="1" applyAlignment="1">
      <alignment horizontal="center" shrinkToFit="1"/>
    </xf>
    <xf numFmtId="49" fontId="27" fillId="10" borderId="6" xfId="1" applyNumberFormat="1" applyFont="1" applyFill="1" applyBorder="1" applyAlignment="1">
      <alignment horizontal="center"/>
    </xf>
    <xf numFmtId="49" fontId="27" fillId="10" borderId="7" xfId="1" applyNumberFormat="1" applyFont="1" applyFill="1" applyBorder="1" applyAlignment="1">
      <alignment horizontal="center" shrinkToFit="1"/>
    </xf>
    <xf numFmtId="49" fontId="13" fillId="0" borderId="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 shrinkToFit="1"/>
    </xf>
    <xf numFmtId="177" fontId="14" fillId="0" borderId="1" xfId="0" applyNumberFormat="1" applyFont="1" applyFill="1" applyBorder="1" applyAlignment="1">
      <alignment horizontal="center" vertical="top"/>
    </xf>
    <xf numFmtId="177" fontId="14" fillId="0" borderId="5" xfId="0" applyNumberFormat="1" applyFont="1" applyFill="1" applyBorder="1" applyAlignment="1">
      <alignment horizontal="center" vertical="top" shrinkToFit="1"/>
    </xf>
    <xf numFmtId="177" fontId="29" fillId="0" borderId="5" xfId="0" applyNumberFormat="1" applyFont="1" applyFill="1" applyBorder="1" applyAlignment="1">
      <alignment horizontal="center" vertical="top" shrinkToFit="1"/>
    </xf>
    <xf numFmtId="49" fontId="14" fillId="0" borderId="5" xfId="0" applyNumberFormat="1" applyFont="1" applyFill="1" applyBorder="1" applyAlignment="1">
      <alignment horizontal="center" vertical="top" shrinkToFit="1"/>
    </xf>
    <xf numFmtId="49" fontId="14" fillId="0" borderId="7" xfId="0" applyNumberFormat="1" applyFont="1" applyFill="1" applyBorder="1" applyAlignment="1">
      <alignment horizontal="center" vertical="top" shrinkToFit="1"/>
    </xf>
    <xf numFmtId="49" fontId="12" fillId="0" borderId="1" xfId="0" applyNumberFormat="1" applyFont="1" applyFill="1" applyBorder="1" applyAlignment="1">
      <alignment horizontal="center" vertical="top" shrinkToFit="1"/>
    </xf>
    <xf numFmtId="0" fontId="13" fillId="0" borderId="8" xfId="0" applyFont="1" applyFill="1" applyBorder="1" applyAlignment="1">
      <alignment vertical="top" shrinkToFit="1"/>
    </xf>
    <xf numFmtId="0" fontId="13" fillId="0" borderId="2" xfId="0" applyFont="1" applyFill="1" applyBorder="1" applyAlignment="1">
      <alignment vertical="top"/>
    </xf>
    <xf numFmtId="0" fontId="13" fillId="0" borderId="0" xfId="0" applyNumberFormat="1" applyFont="1" applyFill="1" applyAlignment="1">
      <alignment vertical="top"/>
    </xf>
    <xf numFmtId="0" fontId="12" fillId="0" borderId="11" xfId="0" applyFont="1" applyFill="1" applyBorder="1" applyAlignment="1">
      <alignment horizontal="center" shrinkToFit="1"/>
    </xf>
    <xf numFmtId="0" fontId="28" fillId="0" borderId="0" xfId="0" applyNumberFormat="1" applyFont="1" applyFill="1"/>
    <xf numFmtId="49" fontId="11" fillId="0" borderId="21" xfId="1" applyNumberFormat="1" applyFont="1" applyFill="1" applyBorder="1" applyAlignment="1">
      <alignment horizontal="center" shrinkToFit="1"/>
    </xf>
    <xf numFmtId="49" fontId="11" fillId="0" borderId="25" xfId="1" applyNumberFormat="1" applyFont="1" applyFill="1" applyBorder="1" applyAlignment="1">
      <alignment horizontal="center" shrinkToFit="1"/>
    </xf>
    <xf numFmtId="49" fontId="11" fillId="0" borderId="21" xfId="0" applyNumberFormat="1" applyFont="1" applyFill="1" applyBorder="1" applyAlignment="1">
      <alignment horizontal="center" shrinkToFit="1"/>
    </xf>
    <xf numFmtId="49" fontId="12" fillId="6" borderId="12" xfId="0" applyNumberFormat="1" applyFont="1" applyFill="1" applyBorder="1" applyAlignment="1">
      <alignment horizontal="center" shrinkToFit="1"/>
    </xf>
    <xf numFmtId="49" fontId="12" fillId="6" borderId="13" xfId="0" applyNumberFormat="1" applyFont="1" applyFill="1" applyBorder="1" applyAlignment="1">
      <alignment horizontal="center" shrinkToFit="1"/>
    </xf>
    <xf numFmtId="49" fontId="12" fillId="6" borderId="6" xfId="1" applyNumberFormat="1" applyFont="1" applyFill="1" applyBorder="1" applyAlignment="1">
      <alignment horizontal="center"/>
    </xf>
    <xf numFmtId="49" fontId="12" fillId="6" borderId="14" xfId="0" applyNumberFormat="1" applyFont="1" applyFill="1" applyBorder="1" applyAlignment="1">
      <alignment horizontal="center" shrinkToFit="1"/>
    </xf>
    <xf numFmtId="49" fontId="12" fillId="6" borderId="23" xfId="0" applyNumberFormat="1" applyFont="1" applyFill="1" applyBorder="1" applyAlignment="1">
      <alignment horizontal="center" shrinkToFit="1"/>
    </xf>
    <xf numFmtId="49" fontId="12" fillId="6" borderId="24" xfId="0" applyNumberFormat="1" applyFont="1" applyFill="1" applyBorder="1" applyAlignment="1">
      <alignment horizontal="center" shrinkToFit="1"/>
    </xf>
    <xf numFmtId="56" fontId="12" fillId="6" borderId="40" xfId="0" applyNumberFormat="1" applyFont="1" applyFill="1" applyBorder="1" applyAlignment="1">
      <alignment horizontal="left"/>
    </xf>
    <xf numFmtId="0" fontId="13" fillId="6" borderId="40" xfId="0" applyFont="1" applyFill="1" applyBorder="1"/>
    <xf numFmtId="49" fontId="12" fillId="6" borderId="22" xfId="0" applyNumberFormat="1" applyFont="1" applyFill="1" applyBorder="1" applyAlignment="1">
      <alignment horizontal="center" shrinkToFit="1"/>
    </xf>
    <xf numFmtId="49" fontId="27" fillId="0" borderId="53" xfId="1" applyNumberFormat="1" applyFont="1" applyFill="1" applyBorder="1" applyAlignment="1">
      <alignment horizontal="center" vertical="center" shrinkToFit="1"/>
    </xf>
    <xf numFmtId="49" fontId="12" fillId="0" borderId="54" xfId="1" applyNumberFormat="1" applyFont="1" applyFill="1" applyBorder="1" applyAlignment="1">
      <alignment horizontal="center" vertical="center"/>
    </xf>
    <xf numFmtId="49" fontId="27" fillId="0" borderId="55" xfId="1" applyNumberFormat="1" applyFont="1" applyFill="1" applyBorder="1" applyAlignment="1">
      <alignment horizontal="center" vertical="center" shrinkToFit="1"/>
    </xf>
    <xf numFmtId="49" fontId="12" fillId="0" borderId="52" xfId="1" applyNumberFormat="1" applyFont="1" applyFill="1" applyBorder="1" applyAlignment="1">
      <alignment horizontal="center" vertical="center" shrinkToFit="1"/>
    </xf>
    <xf numFmtId="49" fontId="27" fillId="0" borderId="22" xfId="1" applyNumberFormat="1" applyFont="1" applyFill="1" applyBorder="1" applyAlignment="1">
      <alignment horizontal="center" vertical="center" shrinkToFit="1"/>
    </xf>
    <xf numFmtId="49" fontId="12" fillId="0" borderId="23" xfId="1" applyNumberFormat="1" applyFont="1" applyFill="1" applyBorder="1" applyAlignment="1">
      <alignment horizontal="center" vertical="center"/>
    </xf>
    <xf numFmtId="49" fontId="27" fillId="0" borderId="24" xfId="1" applyNumberFormat="1" applyFont="1" applyFill="1" applyBorder="1" applyAlignment="1">
      <alignment horizontal="center" vertical="center" shrinkToFit="1"/>
    </xf>
    <xf numFmtId="49" fontId="12" fillId="0" borderId="21" xfId="1" applyNumberFormat="1" applyFont="1" applyFill="1" applyBorder="1" applyAlignment="1">
      <alignment horizontal="center" vertical="center" shrinkToFit="1"/>
    </xf>
    <xf numFmtId="177" fontId="12" fillId="0" borderId="52" xfId="0" applyNumberFormat="1" applyFont="1" applyFill="1" applyBorder="1" applyAlignment="1">
      <alignment horizontal="center" vertical="center"/>
    </xf>
    <xf numFmtId="177" fontId="12" fillId="0" borderId="53" xfId="0" applyNumberFormat="1" applyFont="1" applyFill="1" applyBorder="1" applyAlignment="1">
      <alignment horizontal="center" vertical="center"/>
    </xf>
    <xf numFmtId="177" fontId="12" fillId="0" borderId="21" xfId="0" applyNumberFormat="1" applyFont="1" applyFill="1" applyBorder="1" applyAlignment="1">
      <alignment horizontal="center" vertical="center"/>
    </xf>
    <xf numFmtId="177" fontId="12" fillId="0" borderId="22" xfId="0" applyNumberFormat="1" applyFont="1" applyFill="1" applyBorder="1" applyAlignment="1">
      <alignment horizontal="center" vertical="center"/>
    </xf>
    <xf numFmtId="49" fontId="31" fillId="0" borderId="21" xfId="1" applyNumberFormat="1" applyFont="1" applyFill="1" applyBorder="1" applyAlignment="1">
      <alignment horizontal="center" vertical="center" wrapText="1" shrinkToFit="1"/>
    </xf>
    <xf numFmtId="49" fontId="29" fillId="0" borderId="52" xfId="1" applyNumberFormat="1" applyFont="1" applyFill="1" applyBorder="1" applyAlignment="1">
      <alignment horizontal="center" vertical="center" wrapText="1" shrinkToFit="1"/>
    </xf>
    <xf numFmtId="49" fontId="29" fillId="0" borderId="21" xfId="1" applyNumberFormat="1" applyFont="1" applyFill="1" applyBorder="1" applyAlignment="1">
      <alignment horizontal="center" vertical="center" wrapText="1" shrinkToFit="1"/>
    </xf>
    <xf numFmtId="49" fontId="29" fillId="0" borderId="21" xfId="1" applyNumberFormat="1" applyFont="1" applyFill="1" applyBorder="1" applyAlignment="1">
      <alignment horizontal="center" vertical="center" shrinkToFit="1"/>
    </xf>
    <xf numFmtId="49" fontId="29" fillId="0" borderId="25" xfId="1" applyNumberFormat="1" applyFont="1" applyFill="1" applyBorder="1" applyAlignment="1">
      <alignment horizontal="center" vertical="center" wrapText="1" shrinkToFit="1"/>
    </xf>
    <xf numFmtId="56" fontId="12" fillId="0" borderId="10" xfId="0" applyNumberFormat="1" applyFont="1" applyFill="1" applyBorder="1" applyAlignment="1">
      <alignment horizontal="center" vertical="top"/>
    </xf>
    <xf numFmtId="56" fontId="12" fillId="0" borderId="20" xfId="0" applyNumberFormat="1" applyFont="1" applyFill="1" applyBorder="1" applyAlignment="1">
      <alignment horizontal="center" vertical="top"/>
    </xf>
    <xf numFmtId="0" fontId="35" fillId="0" borderId="2" xfId="8" applyFont="1"/>
    <xf numFmtId="49" fontId="26" fillId="0" borderId="21" xfId="1" applyNumberFormat="1" applyFont="1" applyFill="1" applyBorder="1" applyAlignment="1">
      <alignment horizont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0" fontId="15" fillId="12" borderId="57" xfId="8" applyFont="1" applyFill="1" applyBorder="1" applyAlignment="1">
      <alignment horizontal="center" vertical="center" shrinkToFit="1"/>
    </xf>
    <xf numFmtId="0" fontId="15" fillId="12" borderId="58" xfId="8" applyFont="1" applyFill="1" applyBorder="1" applyAlignment="1">
      <alignment vertical="center" shrinkToFit="1"/>
    </xf>
    <xf numFmtId="0" fontId="15" fillId="12" borderId="59" xfId="8" applyFont="1" applyFill="1" applyBorder="1" applyAlignment="1">
      <alignment vertical="center" shrinkToFit="1"/>
    </xf>
    <xf numFmtId="49" fontId="15" fillId="11" borderId="60" xfId="8" applyNumberFormat="1" applyFont="1" applyFill="1" applyBorder="1" applyAlignment="1">
      <alignment horizontal="center" vertical="center" shrinkToFit="1"/>
    </xf>
    <xf numFmtId="49" fontId="15" fillId="0" borderId="60" xfId="8" applyNumberFormat="1" applyFont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vertical="center" shrinkToFit="1"/>
    </xf>
    <xf numFmtId="0" fontId="16" fillId="2" borderId="2" xfId="0" applyFont="1" applyFill="1" applyBorder="1" applyAlignment="1">
      <alignment vertical="center" shrinkToFit="1"/>
    </xf>
    <xf numFmtId="0" fontId="16" fillId="8" borderId="5" xfId="0" applyFont="1" applyFill="1" applyBorder="1" applyAlignment="1">
      <alignment horizontal="center" vertical="center" shrinkToFit="1"/>
    </xf>
    <xf numFmtId="0" fontId="16" fillId="8" borderId="6" xfId="0" applyFont="1" applyFill="1" applyBorder="1" applyAlignment="1">
      <alignment vertical="center" shrinkToFit="1"/>
    </xf>
    <xf numFmtId="0" fontId="16" fillId="8" borderId="7" xfId="0" applyFont="1" applyFill="1" applyBorder="1" applyAlignment="1">
      <alignment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vertical="center" shrinkToFit="1"/>
    </xf>
    <xf numFmtId="0" fontId="16" fillId="0" borderId="2" xfId="0" applyNumberFormat="1" applyFont="1" applyBorder="1" applyAlignment="1">
      <alignment shrinkToFit="1"/>
    </xf>
    <xf numFmtId="0" fontId="16" fillId="2" borderId="8" xfId="0" applyFont="1" applyFill="1" applyBorder="1" applyAlignment="1">
      <alignment horizontal="center" vertical="center" shrinkToFit="1"/>
    </xf>
    <xf numFmtId="49" fontId="16" fillId="8" borderId="5" xfId="0" applyNumberFormat="1" applyFont="1" applyFill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0" fontId="25" fillId="7" borderId="5" xfId="0" applyFont="1" applyFill="1" applyBorder="1" applyAlignment="1">
      <alignment horizontal="center" vertical="center" shrinkToFit="1"/>
    </xf>
    <xf numFmtId="0" fontId="25" fillId="7" borderId="6" xfId="0" applyFont="1" applyFill="1" applyBorder="1" applyAlignment="1">
      <alignment horizontal="center" vertical="center" shrinkToFit="1"/>
    </xf>
    <xf numFmtId="0" fontId="25" fillId="7" borderId="7" xfId="0" applyFont="1" applyFill="1" applyBorder="1" applyAlignment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0" fontId="25" fillId="8" borderId="5" xfId="0" applyFont="1" applyFill="1" applyBorder="1" applyAlignment="1">
      <alignment horizontal="center" vertical="center" shrinkToFit="1"/>
    </xf>
    <xf numFmtId="0" fontId="25" fillId="8" borderId="6" xfId="0" applyFont="1" applyFill="1" applyBorder="1" applyAlignment="1">
      <alignment horizontal="center" vertical="center" shrinkToFit="1"/>
    </xf>
    <xf numFmtId="0" fontId="25" fillId="8" borderId="7" xfId="0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vertical="center" shrinkToFit="1"/>
    </xf>
    <xf numFmtId="0" fontId="16" fillId="3" borderId="7" xfId="0" applyFont="1" applyFill="1" applyBorder="1" applyAlignment="1">
      <alignment vertical="center" shrinkToFit="1"/>
    </xf>
    <xf numFmtId="0" fontId="16" fillId="8" borderId="6" xfId="0" applyFont="1" applyFill="1" applyBorder="1" applyAlignment="1">
      <alignment horizontal="center" vertical="center" shrinkToFit="1"/>
    </xf>
    <xf numFmtId="0" fontId="16" fillId="8" borderId="7" xfId="0" applyFont="1" applyFill="1" applyBorder="1" applyAlignment="1">
      <alignment horizontal="center" vertical="center" shrinkToFit="1"/>
    </xf>
    <xf numFmtId="0" fontId="16" fillId="3" borderId="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vertical="center" shrinkToFit="1"/>
    </xf>
    <xf numFmtId="0" fontId="16" fillId="3" borderId="7" xfId="1" applyFont="1" applyFill="1" applyBorder="1" applyAlignment="1">
      <alignment vertical="center" shrinkToFit="1"/>
    </xf>
    <xf numFmtId="49" fontId="16" fillId="2" borderId="1" xfId="1" applyNumberFormat="1" applyFont="1" applyFill="1" applyBorder="1" applyAlignment="1">
      <alignment horizontal="center" vertical="center" shrinkToFit="1"/>
    </xf>
    <xf numFmtId="49" fontId="16" fillId="0" borderId="1" xfId="1" applyNumberFormat="1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vertical="center" shrinkToFit="1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NumberFormat="1" applyFont="1" applyAlignment="1">
      <alignment horizontal="center" shrinkToFit="1"/>
    </xf>
    <xf numFmtId="177" fontId="11" fillId="6" borderId="1" xfId="0" applyNumberFormat="1" applyFont="1" applyFill="1" applyBorder="1" applyAlignment="1">
      <alignment horizontal="center" wrapText="1"/>
    </xf>
    <xf numFmtId="177" fontId="11" fillId="6" borderId="52" xfId="0" applyNumberFormat="1" applyFont="1" applyFill="1" applyBorder="1" applyAlignment="1">
      <alignment horizontal="center"/>
    </xf>
    <xf numFmtId="177" fontId="11" fillId="6" borderId="21" xfId="0" applyNumberFormat="1" applyFont="1" applyFill="1" applyBorder="1" applyAlignment="1">
      <alignment horizontal="center"/>
    </xf>
    <xf numFmtId="49" fontId="27" fillId="0" borderId="21" xfId="1" applyNumberFormat="1" applyFont="1" applyFill="1" applyBorder="1" applyAlignment="1">
      <alignment horizontal="center" shrinkToFit="1"/>
    </xf>
    <xf numFmtId="0" fontId="28" fillId="0" borderId="0" xfId="0" applyNumberFormat="1" applyFont="1" applyFill="1" applyAlignment="1">
      <alignment shrinkToFit="1"/>
    </xf>
    <xf numFmtId="49" fontId="38" fillId="0" borderId="67" xfId="8" applyNumberFormat="1" applyFont="1" applyBorder="1" applyAlignment="1">
      <alignment horizontal="center" shrinkToFit="1"/>
    </xf>
    <xf numFmtId="49" fontId="38" fillId="0" borderId="70" xfId="8" applyNumberFormat="1" applyFont="1" applyBorder="1" applyAlignment="1">
      <alignment horizontal="center"/>
    </xf>
    <xf numFmtId="49" fontId="38" fillId="0" borderId="69" xfId="8" applyNumberFormat="1" applyFont="1" applyBorder="1" applyAlignment="1">
      <alignment horizontal="center" shrinkToFit="1"/>
    </xf>
    <xf numFmtId="49" fontId="38" fillId="0" borderId="68" xfId="8" applyNumberFormat="1" applyFont="1" applyBorder="1" applyAlignment="1">
      <alignment horizontal="center" shrinkToFit="1"/>
    </xf>
    <xf numFmtId="49" fontId="39" fillId="0" borderId="68" xfId="8" applyNumberFormat="1" applyFont="1" applyBorder="1" applyAlignment="1">
      <alignment horizontal="center" shrinkToFit="1"/>
    </xf>
    <xf numFmtId="49" fontId="27" fillId="0" borderId="26" xfId="1" applyNumberFormat="1" applyFont="1" applyFill="1" applyBorder="1" applyAlignment="1">
      <alignment horizontal="center" shrinkToFit="1"/>
    </xf>
    <xf numFmtId="49" fontId="27" fillId="0" borderId="28" xfId="1" applyNumberFormat="1" applyFont="1" applyFill="1" applyBorder="1" applyAlignment="1">
      <alignment horizontal="center" shrinkToFit="1"/>
    </xf>
    <xf numFmtId="49" fontId="27" fillId="0" borderId="11" xfId="1" applyNumberFormat="1" applyFont="1" applyFill="1" applyBorder="1" applyAlignment="1">
      <alignment horizontal="center" shrinkToFit="1"/>
    </xf>
    <xf numFmtId="49" fontId="27" fillId="0" borderId="52" xfId="0" applyNumberFormat="1" applyFont="1" applyFill="1" applyBorder="1" applyAlignment="1">
      <alignment horizontal="center" shrinkToFit="1"/>
    </xf>
    <xf numFmtId="49" fontId="27" fillId="0" borderId="25" xfId="1" applyNumberFormat="1" applyFont="1" applyFill="1" applyBorder="1" applyAlignment="1">
      <alignment horizontal="center" shrinkToFit="1"/>
    </xf>
    <xf numFmtId="56" fontId="27" fillId="0" borderId="6" xfId="0" applyNumberFormat="1" applyFont="1" applyFill="1" applyBorder="1" applyAlignment="1">
      <alignment horizontal="left"/>
    </xf>
    <xf numFmtId="49" fontId="11" fillId="6" borderId="21" xfId="1" applyNumberFormat="1" applyFont="1" applyFill="1" applyBorder="1" applyAlignment="1">
      <alignment horizontal="center" shrinkToFit="1"/>
    </xf>
    <xf numFmtId="49" fontId="11" fillId="6" borderId="23" xfId="1" applyNumberFormat="1" applyFont="1" applyFill="1" applyBorder="1" applyAlignment="1">
      <alignment horizontal="center"/>
    </xf>
    <xf numFmtId="49" fontId="11" fillId="6" borderId="22" xfId="1" applyNumberFormat="1" applyFont="1" applyFill="1" applyBorder="1" applyAlignment="1">
      <alignment horizontal="center" shrinkToFit="1"/>
    </xf>
    <xf numFmtId="49" fontId="11" fillId="6" borderId="27" xfId="1" applyNumberFormat="1" applyFont="1" applyFill="1" applyBorder="1" applyAlignment="1">
      <alignment horizontal="center"/>
    </xf>
    <xf numFmtId="49" fontId="11" fillId="6" borderId="24" xfId="1" applyNumberFormat="1" applyFont="1" applyFill="1" applyBorder="1" applyAlignment="1">
      <alignment horizontal="center" shrinkToFit="1"/>
    </xf>
    <xf numFmtId="177" fontId="12" fillId="14" borderId="21" xfId="0" applyNumberFormat="1" applyFont="1" applyFill="1" applyBorder="1" applyAlignment="1">
      <alignment horizontal="center"/>
    </xf>
    <xf numFmtId="177" fontId="12" fillId="14" borderId="22" xfId="0" applyNumberFormat="1" applyFont="1" applyFill="1" applyBorder="1" applyAlignment="1">
      <alignment horizontal="center"/>
    </xf>
    <xf numFmtId="49" fontId="33" fillId="14" borderId="67" xfId="8" applyNumberFormat="1" applyFont="1" applyFill="1" applyBorder="1" applyAlignment="1">
      <alignment horizontal="center" shrinkToFit="1"/>
    </xf>
    <xf numFmtId="49" fontId="11" fillId="14" borderId="23" xfId="0" applyNumberFormat="1" applyFont="1" applyFill="1" applyBorder="1" applyAlignment="1">
      <alignment horizontal="center" shrinkToFit="1"/>
    </xf>
    <xf numFmtId="49" fontId="11" fillId="14" borderId="24" xfId="0" applyNumberFormat="1" applyFont="1" applyFill="1" applyBorder="1" applyAlignment="1">
      <alignment horizontal="center" shrinkToFit="1"/>
    </xf>
    <xf numFmtId="49" fontId="11" fillId="14" borderId="21" xfId="0" applyNumberFormat="1" applyFont="1" applyFill="1" applyBorder="1" applyAlignment="1">
      <alignment horizontal="center" shrinkToFit="1"/>
    </xf>
    <xf numFmtId="20" fontId="33" fillId="14" borderId="68" xfId="8" applyNumberFormat="1" applyFont="1" applyFill="1" applyBorder="1" applyAlignment="1">
      <alignment horizontal="center"/>
    </xf>
    <xf numFmtId="20" fontId="33" fillId="14" borderId="71" xfId="8" applyNumberFormat="1" applyFont="1" applyFill="1" applyBorder="1" applyAlignment="1">
      <alignment horizontal="center"/>
    </xf>
    <xf numFmtId="49" fontId="33" fillId="14" borderId="68" xfId="8" applyNumberFormat="1" applyFont="1" applyFill="1" applyBorder="1" applyAlignment="1">
      <alignment horizontal="center" shrinkToFit="1"/>
    </xf>
    <xf numFmtId="49" fontId="11" fillId="14" borderId="21" xfId="1" applyNumberFormat="1" applyFont="1" applyFill="1" applyBorder="1" applyAlignment="1">
      <alignment horizontal="center" shrinkToFit="1"/>
    </xf>
    <xf numFmtId="20" fontId="33" fillId="14" borderId="67" xfId="8" applyNumberFormat="1" applyFont="1" applyFill="1" applyBorder="1" applyAlignment="1">
      <alignment horizontal="center"/>
    </xf>
    <xf numFmtId="49" fontId="33" fillId="14" borderId="70" xfId="8" applyNumberFormat="1" applyFont="1" applyFill="1" applyBorder="1" applyAlignment="1">
      <alignment horizontal="center"/>
    </xf>
    <xf numFmtId="49" fontId="33" fillId="14" borderId="70" xfId="8" applyNumberFormat="1" applyFont="1" applyFill="1" applyBorder="1" applyAlignment="1">
      <alignment horizontal="center" shrinkToFit="1"/>
    </xf>
    <xf numFmtId="49" fontId="33" fillId="14" borderId="69" xfId="8" applyNumberFormat="1" applyFont="1" applyFill="1" applyBorder="1" applyAlignment="1">
      <alignment horizontal="center" shrinkToFit="1"/>
    </xf>
    <xf numFmtId="177" fontId="12" fillId="14" borderId="53" xfId="0" applyNumberFormat="1" applyFont="1" applyFill="1" applyBorder="1" applyAlignment="1">
      <alignment horizontal="center"/>
    </xf>
    <xf numFmtId="49" fontId="11" fillId="14" borderId="23" xfId="1" applyNumberFormat="1" applyFont="1" applyFill="1" applyBorder="1" applyAlignment="1">
      <alignment horizontal="center"/>
    </xf>
    <xf numFmtId="49" fontId="11" fillId="14" borderId="21" xfId="1" applyNumberFormat="1" applyFont="1" applyFill="1" applyBorder="1" applyAlignment="1">
      <alignment horizontal="center" vertical="center" shrinkToFit="1"/>
    </xf>
    <xf numFmtId="49" fontId="27" fillId="0" borderId="12" xfId="1" applyNumberFormat="1" applyFont="1" applyFill="1" applyBorder="1" applyAlignment="1">
      <alignment horizontal="center" shrinkToFit="1"/>
    </xf>
    <xf numFmtId="49" fontId="27" fillId="0" borderId="13" xfId="1" applyNumberFormat="1" applyFont="1" applyFill="1" applyBorder="1" applyAlignment="1">
      <alignment horizontal="center"/>
    </xf>
    <xf numFmtId="49" fontId="27" fillId="0" borderId="14" xfId="1" applyNumberFormat="1" applyFont="1" applyFill="1" applyBorder="1" applyAlignment="1">
      <alignment horizontal="center" shrinkToFit="1"/>
    </xf>
    <xf numFmtId="177" fontId="12" fillId="14" borderId="52" xfId="0" applyNumberFormat="1" applyFont="1" applyFill="1" applyBorder="1" applyAlignment="1">
      <alignment horizontal="center"/>
    </xf>
    <xf numFmtId="49" fontId="11" fillId="14" borderId="22" xfId="1" applyNumberFormat="1" applyFont="1" applyFill="1" applyBorder="1" applyAlignment="1">
      <alignment horizontal="center" shrinkToFit="1"/>
    </xf>
    <xf numFmtId="49" fontId="11" fillId="14" borderId="24" xfId="1" applyNumberFormat="1" applyFont="1" applyFill="1" applyBorder="1" applyAlignment="1">
      <alignment horizontal="center" shrinkToFit="1"/>
    </xf>
    <xf numFmtId="177" fontId="12" fillId="14" borderId="52" xfId="0" applyNumberFormat="1" applyFont="1" applyFill="1" applyBorder="1" applyAlignment="1">
      <alignment horizontal="center" wrapText="1"/>
    </xf>
    <xf numFmtId="177" fontId="12" fillId="14" borderId="25" xfId="0" applyNumberFormat="1" applyFont="1" applyFill="1" applyBorder="1" applyAlignment="1">
      <alignment horizontal="center"/>
    </xf>
    <xf numFmtId="49" fontId="11" fillId="14" borderId="26" xfId="1" applyNumberFormat="1" applyFont="1" applyFill="1" applyBorder="1" applyAlignment="1">
      <alignment horizontal="center" shrinkToFit="1"/>
    </xf>
    <xf numFmtId="49" fontId="11" fillId="14" borderId="27" xfId="1" applyNumberFormat="1" applyFont="1" applyFill="1" applyBorder="1" applyAlignment="1">
      <alignment horizontal="center"/>
    </xf>
    <xf numFmtId="49" fontId="11" fillId="14" borderId="28" xfId="1" applyNumberFormat="1" applyFont="1" applyFill="1" applyBorder="1" applyAlignment="1">
      <alignment horizontal="center" shrinkToFit="1"/>
    </xf>
    <xf numFmtId="49" fontId="11" fillId="14" borderId="25" xfId="1" applyNumberFormat="1" applyFont="1" applyFill="1" applyBorder="1" applyAlignment="1">
      <alignment horizontal="center" shrinkToFit="1"/>
    </xf>
    <xf numFmtId="49" fontId="12" fillId="6" borderId="21" xfId="0" applyNumberFormat="1" applyFont="1" applyFill="1" applyBorder="1" applyAlignment="1">
      <alignment horizontal="center" shrinkToFit="1"/>
    </xf>
    <xf numFmtId="49" fontId="26" fillId="6" borderId="21" xfId="1" applyNumberFormat="1" applyFont="1" applyFill="1" applyBorder="1" applyAlignment="1">
      <alignment horizontal="center" vertical="center" shrinkToFit="1"/>
    </xf>
    <xf numFmtId="49" fontId="27" fillId="6" borderId="22" xfId="0" applyNumberFormat="1" applyFont="1" applyFill="1" applyBorder="1" applyAlignment="1">
      <alignment horizontal="center" shrinkToFit="1"/>
    </xf>
    <xf numFmtId="49" fontId="27" fillId="6" borderId="23" xfId="0" applyNumberFormat="1" applyFont="1" applyFill="1" applyBorder="1" applyAlignment="1">
      <alignment horizontal="center" shrinkToFit="1"/>
    </xf>
    <xf numFmtId="49" fontId="27" fillId="6" borderId="24" xfId="0" applyNumberFormat="1" applyFont="1" applyFill="1" applyBorder="1" applyAlignment="1">
      <alignment horizontal="center" shrinkToFit="1"/>
    </xf>
    <xf numFmtId="49" fontId="14" fillId="6" borderId="21" xfId="1" applyNumberFormat="1" applyFont="1" applyFill="1" applyBorder="1" applyAlignment="1">
      <alignment horizontal="center" shrinkToFit="1"/>
    </xf>
    <xf numFmtId="49" fontId="27" fillId="6" borderId="22" xfId="1" applyNumberFormat="1" applyFont="1" applyFill="1" applyBorder="1" applyAlignment="1">
      <alignment horizontal="center" shrinkToFit="1"/>
    </xf>
    <xf numFmtId="49" fontId="12" fillId="6" borderId="23" xfId="1" applyNumberFormat="1" applyFont="1" applyFill="1" applyBorder="1" applyAlignment="1">
      <alignment horizontal="center"/>
    </xf>
    <xf numFmtId="49" fontId="27" fillId="6" borderId="24" xfId="1" applyNumberFormat="1" applyFont="1" applyFill="1" applyBorder="1" applyAlignment="1">
      <alignment horizontal="center" shrinkToFit="1"/>
    </xf>
    <xf numFmtId="49" fontId="14" fillId="6" borderId="21" xfId="1" applyNumberFormat="1" applyFont="1" applyFill="1" applyBorder="1" applyAlignment="1">
      <alignment horizontal="center" vertical="center" shrinkToFit="1"/>
    </xf>
    <xf numFmtId="49" fontId="27" fillId="6" borderId="21" xfId="0" applyNumberFormat="1" applyFont="1" applyFill="1" applyBorder="1" applyAlignment="1">
      <alignment horizontal="center" shrinkToFit="1"/>
    </xf>
    <xf numFmtId="49" fontId="12" fillId="6" borderId="22" xfId="1" applyNumberFormat="1" applyFont="1" applyFill="1" applyBorder="1" applyAlignment="1">
      <alignment horizontal="center" shrinkToFit="1"/>
    </xf>
    <xf numFmtId="49" fontId="12" fillId="6" borderId="24" xfId="1" applyNumberFormat="1" applyFont="1" applyFill="1" applyBorder="1" applyAlignment="1">
      <alignment horizontal="center" shrinkToFit="1"/>
    </xf>
    <xf numFmtId="49" fontId="12" fillId="6" borderId="21" xfId="1" applyNumberFormat="1" applyFont="1" applyFill="1" applyBorder="1" applyAlignment="1">
      <alignment horizontal="center" shrinkToFit="1"/>
    </xf>
    <xf numFmtId="177" fontId="27" fillId="6" borderId="21" xfId="0" applyNumberFormat="1" applyFont="1" applyFill="1" applyBorder="1" applyAlignment="1">
      <alignment horizontal="center"/>
    </xf>
    <xf numFmtId="0" fontId="28" fillId="10" borderId="6" xfId="0" applyFont="1" applyFill="1" applyBorder="1"/>
    <xf numFmtId="0" fontId="28" fillId="10" borderId="40" xfId="0" applyFont="1" applyFill="1" applyBorder="1"/>
    <xf numFmtId="177" fontId="28" fillId="10" borderId="40" xfId="0" applyNumberFormat="1" applyFont="1" applyFill="1" applyBorder="1"/>
    <xf numFmtId="56" fontId="27" fillId="10" borderId="40" xfId="0" applyNumberFormat="1" applyFont="1" applyFill="1" applyBorder="1" applyAlignment="1">
      <alignment horizontal="left"/>
    </xf>
    <xf numFmtId="0" fontId="28" fillId="10" borderId="0" xfId="0" applyNumberFormat="1" applyFont="1" applyFill="1" applyAlignment="1">
      <alignment shrinkToFit="1"/>
    </xf>
    <xf numFmtId="0" fontId="28" fillId="10" borderId="0" xfId="0" applyNumberFormat="1" applyFont="1" applyFill="1" applyAlignment="1">
      <alignment horizontal="center"/>
    </xf>
    <xf numFmtId="56" fontId="12" fillId="14" borderId="6" xfId="0" applyNumberFormat="1" applyFont="1" applyFill="1" applyBorder="1" applyAlignment="1">
      <alignment horizontal="center"/>
    </xf>
    <xf numFmtId="0" fontId="12" fillId="14" borderId="6" xfId="0" applyFont="1" applyFill="1" applyBorder="1" applyAlignment="1">
      <alignment horizontal="center" shrinkToFit="1"/>
    </xf>
    <xf numFmtId="177" fontId="12" fillId="14" borderId="6" xfId="0" applyNumberFormat="1" applyFont="1" applyFill="1" applyBorder="1" applyAlignment="1">
      <alignment horizontal="center"/>
    </xf>
    <xf numFmtId="49" fontId="12" fillId="14" borderId="6" xfId="0" applyNumberFormat="1" applyFont="1" applyFill="1" applyBorder="1" applyAlignment="1">
      <alignment horizontal="left"/>
    </xf>
    <xf numFmtId="49" fontId="12" fillId="14" borderId="6" xfId="0" applyNumberFormat="1" applyFont="1" applyFill="1" applyBorder="1" applyAlignment="1">
      <alignment horizontal="center"/>
    </xf>
    <xf numFmtId="49" fontId="12" fillId="14" borderId="6" xfId="0" applyNumberFormat="1" applyFont="1" applyFill="1" applyBorder="1" applyAlignment="1">
      <alignment horizontal="left" shrinkToFit="1"/>
    </xf>
    <xf numFmtId="49" fontId="14" fillId="14" borderId="6" xfId="0" applyNumberFormat="1" applyFont="1" applyFill="1" applyBorder="1" applyAlignment="1">
      <alignment horizontal="center" shrinkToFit="1"/>
    </xf>
    <xf numFmtId="56" fontId="12" fillId="14" borderId="10" xfId="0" applyNumberFormat="1" applyFont="1" applyFill="1" applyBorder="1" applyAlignment="1">
      <alignment horizontal="center"/>
    </xf>
    <xf numFmtId="49" fontId="12" fillId="14" borderId="10" xfId="0" applyNumberFormat="1" applyFont="1" applyFill="1" applyBorder="1" applyAlignment="1">
      <alignment horizontal="center" shrinkToFit="1"/>
    </xf>
    <xf numFmtId="177" fontId="12" fillId="14" borderId="11" xfId="0" applyNumberFormat="1" applyFont="1" applyFill="1" applyBorder="1" applyAlignment="1">
      <alignment horizontal="center"/>
    </xf>
    <xf numFmtId="177" fontId="12" fillId="14" borderId="12" xfId="0" applyNumberFormat="1" applyFont="1" applyFill="1" applyBorder="1" applyAlignment="1">
      <alignment horizontal="center"/>
    </xf>
    <xf numFmtId="49" fontId="12" fillId="14" borderId="11" xfId="0" applyNumberFormat="1" applyFont="1" applyFill="1" applyBorder="1" applyAlignment="1">
      <alignment horizontal="center" shrinkToFit="1"/>
    </xf>
    <xf numFmtId="49" fontId="14" fillId="14" borderId="11" xfId="0" applyNumberFormat="1" applyFont="1" applyFill="1" applyBorder="1" applyAlignment="1">
      <alignment horizontal="center" shrinkToFit="1"/>
    </xf>
    <xf numFmtId="49" fontId="12" fillId="14" borderId="15" xfId="0" applyNumberFormat="1" applyFont="1" applyFill="1" applyBorder="1" applyAlignment="1">
      <alignment horizontal="center"/>
    </xf>
    <xf numFmtId="49" fontId="12" fillId="14" borderId="15" xfId="0" applyNumberFormat="1" applyFont="1" applyFill="1" applyBorder="1" applyAlignment="1">
      <alignment horizontal="center" shrinkToFit="1"/>
    </xf>
    <xf numFmtId="177" fontId="12" fillId="14" borderId="16" xfId="0" applyNumberFormat="1" applyFont="1" applyFill="1" applyBorder="1" applyAlignment="1">
      <alignment horizontal="center"/>
    </xf>
    <xf numFmtId="177" fontId="12" fillId="14" borderId="17" xfId="0" applyNumberFormat="1" applyFont="1" applyFill="1" applyBorder="1" applyAlignment="1">
      <alignment horizontal="center"/>
    </xf>
    <xf numFmtId="49" fontId="12" fillId="14" borderId="16" xfId="0" applyNumberFormat="1" applyFont="1" applyFill="1" applyBorder="1" applyAlignment="1">
      <alignment horizontal="center" shrinkToFit="1"/>
    </xf>
    <xf numFmtId="49" fontId="14" fillId="14" borderId="16" xfId="0" applyNumberFormat="1" applyFont="1" applyFill="1" applyBorder="1" applyAlignment="1">
      <alignment horizontal="center" shrinkToFit="1"/>
    </xf>
    <xf numFmtId="49" fontId="12" fillId="14" borderId="9" xfId="0" applyNumberFormat="1" applyFont="1" applyFill="1" applyBorder="1"/>
    <xf numFmtId="0" fontId="13" fillId="14" borderId="6" xfId="0" applyFont="1" applyFill="1" applyBorder="1"/>
    <xf numFmtId="0" fontId="13" fillId="14" borderId="40" xfId="0" applyFont="1" applyFill="1" applyBorder="1"/>
    <xf numFmtId="0" fontId="13" fillId="14" borderId="40" xfId="0" applyFont="1" applyFill="1" applyBorder="1" applyAlignment="1">
      <alignment shrinkToFit="1"/>
    </xf>
    <xf numFmtId="0" fontId="14" fillId="14" borderId="40" xfId="0" applyFont="1" applyFill="1" applyBorder="1" applyAlignment="1">
      <alignment horizontal="center" shrinkToFit="1"/>
    </xf>
    <xf numFmtId="49" fontId="5" fillId="14" borderId="1" xfId="1" applyNumberFormat="1" applyFont="1" applyFill="1" applyBorder="1" applyAlignment="1">
      <alignment horizontal="center" vertical="center"/>
    </xf>
    <xf numFmtId="177" fontId="13" fillId="14" borderId="40" xfId="0" applyNumberFormat="1" applyFont="1" applyFill="1" applyBorder="1"/>
    <xf numFmtId="49" fontId="5" fillId="14" borderId="5" xfId="1" applyNumberFormat="1" applyFont="1" applyFill="1" applyBorder="1" applyAlignment="1">
      <alignment horizontal="center" vertical="center"/>
    </xf>
    <xf numFmtId="49" fontId="5" fillId="14" borderId="7" xfId="1" applyNumberFormat="1" applyFont="1" applyFill="1" applyBorder="1" applyAlignment="1">
      <alignment horizontal="center" vertical="center"/>
    </xf>
    <xf numFmtId="49" fontId="7" fillId="14" borderId="1" xfId="1" applyNumberFormat="1" applyFont="1" applyFill="1" applyBorder="1" applyAlignment="1">
      <alignment horizontal="center" vertical="center"/>
    </xf>
    <xf numFmtId="0" fontId="7" fillId="14" borderId="10" xfId="1" applyFont="1" applyFill="1" applyBorder="1" applyAlignment="1">
      <alignment horizontal="center"/>
    </xf>
    <xf numFmtId="177" fontId="12" fillId="14" borderId="11" xfId="0" applyNumberFormat="1" applyFont="1" applyFill="1" applyBorder="1" applyAlignment="1">
      <alignment horizontal="center" wrapText="1"/>
    </xf>
    <xf numFmtId="177" fontId="12" fillId="14" borderId="12" xfId="0" applyNumberFormat="1" applyFont="1" applyFill="1" applyBorder="1" applyAlignment="1">
      <alignment horizontal="center" wrapText="1"/>
    </xf>
    <xf numFmtId="49" fontId="7" fillId="14" borderId="12" xfId="1" applyNumberFormat="1" applyFont="1" applyFill="1" applyBorder="1" applyAlignment="1">
      <alignment horizontal="center"/>
    </xf>
    <xf numFmtId="49" fontId="7" fillId="14" borderId="13" xfId="1" applyNumberFormat="1" applyFont="1" applyFill="1" applyBorder="1" applyAlignment="1">
      <alignment horizontal="center"/>
    </xf>
    <xf numFmtId="49" fontId="7" fillId="14" borderId="14" xfId="1" applyNumberFormat="1" applyFont="1" applyFill="1" applyBorder="1" applyAlignment="1">
      <alignment horizontal="center"/>
    </xf>
    <xf numFmtId="56" fontId="12" fillId="14" borderId="20" xfId="0" applyNumberFormat="1" applyFont="1" applyFill="1" applyBorder="1" applyAlignment="1">
      <alignment horizontal="center"/>
    </xf>
    <xf numFmtId="49" fontId="12" fillId="14" borderId="20" xfId="0" applyNumberFormat="1" applyFont="1" applyFill="1" applyBorder="1" applyAlignment="1">
      <alignment horizontal="center" shrinkToFit="1"/>
    </xf>
    <xf numFmtId="49" fontId="7" fillId="14" borderId="22" xfId="1" applyNumberFormat="1" applyFont="1" applyFill="1" applyBorder="1" applyAlignment="1">
      <alignment horizontal="center"/>
    </xf>
    <xf numFmtId="0" fontId="7" fillId="14" borderId="23" xfId="1" applyFont="1" applyFill="1" applyBorder="1" applyAlignment="1">
      <alignment horizontal="center"/>
    </xf>
    <xf numFmtId="49" fontId="7" fillId="14" borderId="23" xfId="1" applyNumberFormat="1" applyFont="1" applyFill="1" applyBorder="1" applyAlignment="1">
      <alignment horizontal="center"/>
    </xf>
    <xf numFmtId="49" fontId="7" fillId="14" borderId="24" xfId="1" applyNumberFormat="1" applyFont="1" applyFill="1" applyBorder="1" applyAlignment="1">
      <alignment horizontal="center"/>
    </xf>
    <xf numFmtId="49" fontId="12" fillId="14" borderId="21" xfId="0" applyNumberFormat="1" applyFont="1" applyFill="1" applyBorder="1" applyAlignment="1">
      <alignment horizontal="center" shrinkToFit="1"/>
    </xf>
    <xf numFmtId="49" fontId="14" fillId="14" borderId="21" xfId="0" applyNumberFormat="1" applyFont="1" applyFill="1" applyBorder="1" applyAlignment="1">
      <alignment horizontal="center" shrinkToFit="1"/>
    </xf>
    <xf numFmtId="0" fontId="12" fillId="14" borderId="20" xfId="0" applyFont="1" applyFill="1" applyBorder="1" applyAlignment="1">
      <alignment horizontal="center" shrinkToFit="1"/>
    </xf>
    <xf numFmtId="49" fontId="7" fillId="14" borderId="22" xfId="1" applyNumberFormat="1" applyFont="1" applyFill="1" applyBorder="1" applyAlignment="1">
      <alignment horizontal="left"/>
    </xf>
    <xf numFmtId="49" fontId="27" fillId="14" borderId="24" xfId="1" applyNumberFormat="1" applyFont="1" applyFill="1" applyBorder="1" applyAlignment="1">
      <alignment horizontal="center"/>
    </xf>
    <xf numFmtId="49" fontId="7" fillId="14" borderId="22" xfId="1" applyNumberFormat="1" applyFont="1" applyFill="1" applyBorder="1"/>
    <xf numFmtId="49" fontId="27" fillId="14" borderId="21" xfId="0" applyNumberFormat="1" applyFont="1" applyFill="1" applyBorder="1" applyAlignment="1">
      <alignment horizontal="center" shrinkToFit="1"/>
    </xf>
    <xf numFmtId="49" fontId="27" fillId="14" borderId="22" xfId="1" applyNumberFormat="1" applyFont="1" applyFill="1" applyBorder="1"/>
    <xf numFmtId="49" fontId="7" fillId="14" borderId="27" xfId="1" applyNumberFormat="1" applyFont="1" applyFill="1" applyBorder="1" applyAlignment="1">
      <alignment horizontal="center"/>
    </xf>
    <xf numFmtId="49" fontId="14" fillId="14" borderId="21" xfId="1" applyNumberFormat="1" applyFont="1" applyFill="1" applyBorder="1" applyAlignment="1">
      <alignment horizontal="center" vertical="center" shrinkToFit="1"/>
    </xf>
    <xf numFmtId="177" fontId="12" fillId="14" borderId="26" xfId="0" applyNumberFormat="1" applyFont="1" applyFill="1" applyBorder="1" applyAlignment="1">
      <alignment horizontal="center"/>
    </xf>
    <xf numFmtId="49" fontId="7" fillId="14" borderId="26" xfId="1" applyNumberFormat="1" applyFont="1" applyFill="1" applyBorder="1" applyAlignment="1">
      <alignment horizontal="center"/>
    </xf>
    <xf numFmtId="0" fontId="7" fillId="14" borderId="27" xfId="1" applyFont="1" applyFill="1" applyBorder="1" applyAlignment="1">
      <alignment horizontal="center"/>
    </xf>
    <xf numFmtId="49" fontId="7" fillId="14" borderId="28" xfId="1" applyNumberFormat="1" applyFont="1" applyFill="1" applyBorder="1" applyAlignment="1">
      <alignment horizontal="center"/>
    </xf>
    <xf numFmtId="49" fontId="12" fillId="14" borderId="21" xfId="1" applyNumberFormat="1" applyFont="1" applyFill="1" applyBorder="1" applyAlignment="1">
      <alignment horizontal="center" shrinkToFit="1"/>
    </xf>
    <xf numFmtId="49" fontId="14" fillId="14" borderId="21" xfId="1" applyNumberFormat="1" applyFont="1" applyFill="1" applyBorder="1" applyAlignment="1">
      <alignment horizontal="center" shrinkToFit="1"/>
    </xf>
    <xf numFmtId="49" fontId="7" fillId="14" borderId="17" xfId="1" applyNumberFormat="1" applyFont="1" applyFill="1" applyBorder="1" applyAlignment="1">
      <alignment horizontal="center"/>
    </xf>
    <xf numFmtId="49" fontId="7" fillId="14" borderId="18" xfId="1" applyNumberFormat="1" applyFont="1" applyFill="1" applyBorder="1" applyAlignment="1">
      <alignment horizontal="center"/>
    </xf>
    <xf numFmtId="49" fontId="7" fillId="14" borderId="19" xfId="1" applyNumberFormat="1" applyFont="1" applyFill="1" applyBorder="1" applyAlignment="1">
      <alignment horizontal="center"/>
    </xf>
    <xf numFmtId="49" fontId="12" fillId="14" borderId="16" xfId="1" applyNumberFormat="1" applyFont="1" applyFill="1" applyBorder="1" applyAlignment="1">
      <alignment horizontal="center" shrinkToFit="1"/>
    </xf>
    <xf numFmtId="49" fontId="14" fillId="14" borderId="25" xfId="1" applyNumberFormat="1" applyFont="1" applyFill="1" applyBorder="1" applyAlignment="1">
      <alignment horizontal="center" shrinkToFit="1"/>
    </xf>
    <xf numFmtId="56" fontId="12" fillId="14" borderId="40" xfId="0" applyNumberFormat="1" applyFont="1" applyFill="1" applyBorder="1" applyAlignment="1">
      <alignment horizontal="left"/>
    </xf>
    <xf numFmtId="177" fontId="12" fillId="14" borderId="10" xfId="0" applyNumberFormat="1" applyFont="1" applyFill="1" applyBorder="1" applyAlignment="1">
      <alignment horizontal="center"/>
    </xf>
    <xf numFmtId="177" fontId="12" fillId="14" borderId="40" xfId="0" applyNumberFormat="1" applyFont="1" applyFill="1" applyBorder="1" applyAlignment="1">
      <alignment horizontal="center"/>
    </xf>
    <xf numFmtId="49" fontId="5" fillId="14" borderId="6" xfId="1" applyNumberFormat="1" applyFont="1" applyFill="1" applyBorder="1" applyAlignment="1">
      <alignment horizontal="center" vertical="center"/>
    </xf>
    <xf numFmtId="49" fontId="7" fillId="14" borderId="10" xfId="1" applyNumberFormat="1" applyFont="1" applyFill="1" applyBorder="1" applyAlignment="1">
      <alignment horizontal="center"/>
    </xf>
    <xf numFmtId="20" fontId="7" fillId="14" borderId="11" xfId="1" applyNumberFormat="1" applyFont="1" applyFill="1" applyBorder="1" applyAlignment="1">
      <alignment horizontal="center"/>
    </xf>
    <xf numFmtId="177" fontId="12" fillId="14" borderId="32" xfId="0" applyNumberFormat="1" applyFont="1" applyFill="1" applyBorder="1" applyAlignment="1">
      <alignment horizontal="center"/>
    </xf>
    <xf numFmtId="177" fontId="12" fillId="14" borderId="46" xfId="0" applyNumberFormat="1" applyFont="1" applyFill="1" applyBorder="1" applyAlignment="1">
      <alignment horizontal="center"/>
    </xf>
    <xf numFmtId="49" fontId="12" fillId="14" borderId="46" xfId="1" applyNumberFormat="1" applyFont="1" applyFill="1" applyBorder="1" applyAlignment="1">
      <alignment horizontal="center" shrinkToFit="1"/>
    </xf>
    <xf numFmtId="49" fontId="12" fillId="14" borderId="46" xfId="1" applyNumberFormat="1" applyFont="1" applyFill="1" applyBorder="1" applyAlignment="1">
      <alignment horizontal="center"/>
    </xf>
    <xf numFmtId="49" fontId="12" fillId="14" borderId="46" xfId="0" applyNumberFormat="1" applyFont="1" applyFill="1" applyBorder="1" applyAlignment="1">
      <alignment horizontal="center" shrinkToFit="1"/>
    </xf>
    <xf numFmtId="49" fontId="12" fillId="14" borderId="32" xfId="1" applyNumberFormat="1" applyFont="1" applyFill="1" applyBorder="1" applyAlignment="1">
      <alignment horizontal="center" shrinkToFit="1"/>
    </xf>
    <xf numFmtId="49" fontId="14" fillId="14" borderId="32" xfId="1" applyNumberFormat="1" applyFont="1" applyFill="1" applyBorder="1" applyAlignment="1">
      <alignment horizontal="center" shrinkToFit="1"/>
    </xf>
    <xf numFmtId="49" fontId="12" fillId="14" borderId="20" xfId="0" applyNumberFormat="1" applyFont="1" applyFill="1" applyBorder="1" applyAlignment="1">
      <alignment horizontal="center"/>
    </xf>
    <xf numFmtId="49" fontId="7" fillId="14" borderId="20" xfId="1" applyNumberFormat="1" applyFont="1" applyFill="1" applyBorder="1" applyAlignment="1">
      <alignment horizontal="center"/>
    </xf>
    <xf numFmtId="20" fontId="7" fillId="14" borderId="21" xfId="1" applyNumberFormat="1" applyFont="1" applyFill="1" applyBorder="1" applyAlignment="1">
      <alignment horizontal="center"/>
    </xf>
    <xf numFmtId="177" fontId="12" fillId="14" borderId="48" xfId="0" applyNumberFormat="1" applyFont="1" applyFill="1" applyBorder="1" applyAlignment="1">
      <alignment horizontal="center"/>
    </xf>
    <xf numFmtId="177" fontId="12" fillId="14" borderId="49" xfId="0" applyNumberFormat="1" applyFont="1" applyFill="1" applyBorder="1" applyAlignment="1">
      <alignment horizontal="center"/>
    </xf>
    <xf numFmtId="49" fontId="12" fillId="14" borderId="49" xfId="1" applyNumberFormat="1" applyFont="1" applyFill="1" applyBorder="1" applyAlignment="1">
      <alignment horizontal="center" shrinkToFit="1"/>
    </xf>
    <xf numFmtId="49" fontId="12" fillId="14" borderId="49" xfId="1" applyNumberFormat="1" applyFont="1" applyFill="1" applyBorder="1" applyAlignment="1">
      <alignment horizontal="center"/>
    </xf>
    <xf numFmtId="49" fontId="12" fillId="14" borderId="49" xfId="0" applyNumberFormat="1" applyFont="1" applyFill="1" applyBorder="1" applyAlignment="1">
      <alignment horizontal="center" shrinkToFit="1"/>
    </xf>
    <xf numFmtId="49" fontId="12" fillId="14" borderId="48" xfId="1" applyNumberFormat="1" applyFont="1" applyFill="1" applyBorder="1" applyAlignment="1">
      <alignment horizontal="center" shrinkToFit="1"/>
    </xf>
    <xf numFmtId="49" fontId="14" fillId="14" borderId="48" xfId="1" applyNumberFormat="1" applyFont="1" applyFill="1" applyBorder="1" applyAlignment="1">
      <alignment horizontal="center" shrinkToFit="1"/>
    </xf>
    <xf numFmtId="0" fontId="7" fillId="14" borderId="15" xfId="1" applyFont="1" applyFill="1" applyBorder="1" applyAlignment="1">
      <alignment horizontal="center"/>
    </xf>
    <xf numFmtId="20" fontId="7" fillId="14" borderId="16" xfId="1" applyNumberFormat="1" applyFont="1" applyFill="1" applyBorder="1" applyAlignment="1">
      <alignment horizontal="center"/>
    </xf>
    <xf numFmtId="177" fontId="12" fillId="14" borderId="39" xfId="0" applyNumberFormat="1" applyFont="1" applyFill="1" applyBorder="1" applyAlignment="1">
      <alignment horizontal="center"/>
    </xf>
    <xf numFmtId="177" fontId="12" fillId="14" borderId="37" xfId="0" applyNumberFormat="1" applyFont="1" applyFill="1" applyBorder="1" applyAlignment="1">
      <alignment horizontal="center"/>
    </xf>
    <xf numFmtId="49" fontId="12" fillId="14" borderId="37" xfId="1" applyNumberFormat="1" applyFont="1" applyFill="1" applyBorder="1" applyAlignment="1">
      <alignment horizontal="center" shrinkToFit="1"/>
    </xf>
    <xf numFmtId="49" fontId="12" fillId="14" borderId="37" xfId="1" applyNumberFormat="1" applyFont="1" applyFill="1" applyBorder="1" applyAlignment="1">
      <alignment horizontal="center"/>
    </xf>
    <xf numFmtId="49" fontId="12" fillId="14" borderId="37" xfId="0" applyNumberFormat="1" applyFont="1" applyFill="1" applyBorder="1" applyAlignment="1">
      <alignment horizontal="center" shrinkToFit="1"/>
    </xf>
    <xf numFmtId="49" fontId="12" fillId="14" borderId="39" xfId="1" applyNumberFormat="1" applyFont="1" applyFill="1" applyBorder="1" applyAlignment="1">
      <alignment horizontal="center" shrinkToFit="1"/>
    </xf>
    <xf numFmtId="49" fontId="14" fillId="14" borderId="39" xfId="1" applyNumberFormat="1" applyFont="1" applyFill="1" applyBorder="1" applyAlignment="1">
      <alignment horizontal="center" shrinkToFit="1"/>
    </xf>
    <xf numFmtId="49" fontId="26" fillId="14" borderId="32" xfId="1" applyNumberFormat="1" applyFont="1" applyFill="1" applyBorder="1" applyAlignment="1">
      <alignment horizontal="center" shrinkToFit="1"/>
    </xf>
    <xf numFmtId="0" fontId="7" fillId="14" borderId="11" xfId="1" applyFont="1" applyFill="1" applyBorder="1" applyAlignment="1">
      <alignment horizontal="center"/>
    </xf>
    <xf numFmtId="0" fontId="7" fillId="14" borderId="21" xfId="1" applyFont="1" applyFill="1" applyBorder="1" applyAlignment="1">
      <alignment horizontal="center"/>
    </xf>
    <xf numFmtId="49" fontId="27" fillId="14" borderId="49" xfId="1" applyNumberFormat="1" applyFont="1" applyFill="1" applyBorder="1" applyAlignment="1">
      <alignment horizontal="center" shrinkToFit="1"/>
    </xf>
    <xf numFmtId="56" fontId="12" fillId="14" borderId="15" xfId="0" applyNumberFormat="1" applyFont="1" applyFill="1" applyBorder="1" applyAlignment="1">
      <alignment horizontal="center"/>
    </xf>
    <xf numFmtId="49" fontId="7" fillId="14" borderId="16" xfId="1" applyNumberFormat="1" applyFont="1" applyFill="1" applyBorder="1" applyAlignment="1">
      <alignment horizontal="center"/>
    </xf>
    <xf numFmtId="177" fontId="12" fillId="14" borderId="45" xfId="0" applyNumberFormat="1" applyFont="1" applyFill="1" applyBorder="1" applyAlignment="1">
      <alignment horizontal="center"/>
    </xf>
    <xf numFmtId="0" fontId="7" fillId="14" borderId="13" xfId="1" applyFont="1" applyFill="1" applyBorder="1" applyAlignment="1">
      <alignment horizontal="center"/>
    </xf>
    <xf numFmtId="49" fontId="7" fillId="14" borderId="11" xfId="1" applyNumberFormat="1" applyFont="1" applyFill="1" applyBorder="1" applyAlignment="1">
      <alignment horizontal="center"/>
    </xf>
    <xf numFmtId="49" fontId="27" fillId="14" borderId="11" xfId="1" applyNumberFormat="1" applyFont="1" applyFill="1" applyBorder="1" applyAlignment="1">
      <alignment horizontal="center"/>
    </xf>
    <xf numFmtId="49" fontId="7" fillId="14" borderId="20" xfId="1" applyNumberFormat="1" applyFont="1" applyFill="1" applyBorder="1" applyAlignment="1">
      <alignment horizontal="center" shrinkToFit="1"/>
    </xf>
    <xf numFmtId="177" fontId="12" fillId="14" borderId="8" xfId="0" applyNumberFormat="1" applyFont="1" applyFill="1" applyBorder="1" applyAlignment="1">
      <alignment horizontal="center"/>
    </xf>
    <xf numFmtId="49" fontId="7" fillId="14" borderId="21" xfId="1" applyNumberFormat="1" applyFont="1" applyFill="1" applyBorder="1" applyAlignment="1">
      <alignment horizontal="center"/>
    </xf>
    <xf numFmtId="56" fontId="12" fillId="14" borderId="2" xfId="0" applyNumberFormat="1" applyFont="1" applyFill="1" applyBorder="1" applyAlignment="1">
      <alignment horizontal="center"/>
    </xf>
    <xf numFmtId="49" fontId="27" fillId="14" borderId="22" xfId="1" applyNumberFormat="1" applyFont="1" applyFill="1" applyBorder="1" applyAlignment="1">
      <alignment horizontal="center"/>
    </xf>
    <xf numFmtId="177" fontId="12" fillId="14" borderId="30" xfId="0" applyNumberFormat="1" applyFont="1" applyFill="1" applyBorder="1" applyAlignment="1">
      <alignment horizontal="center"/>
    </xf>
    <xf numFmtId="0" fontId="7" fillId="14" borderId="18" xfId="1" applyFont="1" applyFill="1" applyBorder="1" applyAlignment="1">
      <alignment horizontal="center"/>
    </xf>
    <xf numFmtId="49" fontId="8" fillId="14" borderId="19" xfId="1" applyNumberFormat="1" applyFont="1" applyFill="1" applyBorder="1" applyAlignment="1">
      <alignment horizontal="center"/>
    </xf>
    <xf numFmtId="49" fontId="7" fillId="14" borderId="16" xfId="1" applyNumberFormat="1" applyFont="1" applyFill="1" applyBorder="1" applyAlignment="1">
      <alignment horizontal="center" wrapText="1"/>
    </xf>
    <xf numFmtId="49" fontId="7" fillId="14" borderId="10" xfId="1" applyNumberFormat="1" applyFont="1" applyFill="1" applyBorder="1" applyAlignment="1">
      <alignment horizontal="center" shrinkToFit="1"/>
    </xf>
    <xf numFmtId="49" fontId="27" fillId="14" borderId="17" xfId="1" applyNumberFormat="1" applyFont="1" applyFill="1" applyBorder="1" applyAlignment="1">
      <alignment horizontal="center"/>
    </xf>
    <xf numFmtId="49" fontId="27" fillId="14" borderId="19" xfId="1" applyNumberFormat="1" applyFont="1" applyFill="1" applyBorder="1" applyAlignment="1">
      <alignment horizontal="center"/>
    </xf>
    <xf numFmtId="49" fontId="27" fillId="14" borderId="12" xfId="1" applyNumberFormat="1" applyFont="1" applyFill="1" applyBorder="1" applyAlignment="1">
      <alignment horizontal="center" shrinkToFit="1"/>
    </xf>
    <xf numFmtId="49" fontId="27" fillId="14" borderId="14" xfId="1" applyNumberFormat="1" applyFont="1" applyFill="1" applyBorder="1" applyAlignment="1">
      <alignment horizontal="center" shrinkToFit="1"/>
    </xf>
    <xf numFmtId="49" fontId="27" fillId="14" borderId="22" xfId="1" applyNumberFormat="1" applyFont="1" applyFill="1" applyBorder="1" applyAlignment="1">
      <alignment horizontal="center" shrinkToFit="1"/>
    </xf>
    <xf numFmtId="49" fontId="27" fillId="14" borderId="24" xfId="1" applyNumberFormat="1" applyFont="1" applyFill="1" applyBorder="1" applyAlignment="1">
      <alignment horizontal="center" shrinkToFit="1"/>
    </xf>
    <xf numFmtId="49" fontId="7" fillId="14" borderId="22" xfId="1" applyNumberFormat="1" applyFont="1" applyFill="1" applyBorder="1" applyAlignment="1">
      <alignment horizontal="center" shrinkToFit="1"/>
    </xf>
    <xf numFmtId="0" fontId="27" fillId="14" borderId="21" xfId="1" applyFont="1" applyFill="1" applyBorder="1" applyAlignment="1">
      <alignment horizontal="center"/>
    </xf>
    <xf numFmtId="49" fontId="7" fillId="14" borderId="17" xfId="1" applyNumberFormat="1" applyFont="1" applyFill="1" applyBorder="1" applyAlignment="1">
      <alignment horizontal="center" shrinkToFit="1"/>
    </xf>
    <xf numFmtId="49" fontId="8" fillId="14" borderId="19" xfId="1" applyNumberFormat="1" applyFont="1" applyFill="1" applyBorder="1" applyAlignment="1">
      <alignment horizontal="center" shrinkToFit="1"/>
    </xf>
    <xf numFmtId="177" fontId="12" fillId="14" borderId="1" xfId="0" applyNumberFormat="1" applyFont="1" applyFill="1" applyBorder="1" applyAlignment="1">
      <alignment horizontal="center"/>
    </xf>
    <xf numFmtId="177" fontId="12" fillId="14" borderId="5" xfId="0" applyNumberFormat="1" applyFont="1" applyFill="1" applyBorder="1" applyAlignment="1">
      <alignment horizontal="center"/>
    </xf>
    <xf numFmtId="49" fontId="12" fillId="14" borderId="1" xfId="0" applyNumberFormat="1" applyFont="1" applyFill="1" applyBorder="1" applyAlignment="1">
      <alignment horizontal="center" shrinkToFit="1"/>
    </xf>
    <xf numFmtId="49" fontId="14" fillId="14" borderId="1" xfId="0" applyNumberFormat="1" applyFont="1" applyFill="1" applyBorder="1" applyAlignment="1">
      <alignment horizontal="center" shrinkToFit="1"/>
    </xf>
    <xf numFmtId="177" fontId="12" fillId="14" borderId="20" xfId="0" applyNumberFormat="1" applyFont="1" applyFill="1" applyBorder="1" applyAlignment="1">
      <alignment horizontal="center"/>
    </xf>
    <xf numFmtId="49" fontId="14" fillId="14" borderId="20" xfId="0" applyNumberFormat="1" applyFont="1" applyFill="1" applyBorder="1" applyAlignment="1">
      <alignment horizontal="center" shrinkToFit="1"/>
    </xf>
    <xf numFmtId="49" fontId="27" fillId="14" borderId="14" xfId="1" applyNumberFormat="1" applyFont="1" applyFill="1" applyBorder="1" applyAlignment="1">
      <alignment horizontal="center"/>
    </xf>
    <xf numFmtId="49" fontId="27" fillId="14" borderId="12" xfId="1" applyNumberFormat="1" applyFont="1" applyFill="1" applyBorder="1" applyAlignment="1">
      <alignment horizontal="center"/>
    </xf>
    <xf numFmtId="49" fontId="7" fillId="14" borderId="13" xfId="1" applyNumberFormat="1" applyFont="1" applyFill="1" applyBorder="1" applyAlignment="1">
      <alignment horizontal="center" wrapText="1"/>
    </xf>
    <xf numFmtId="49" fontId="12" fillId="14" borderId="12" xfId="0" applyNumberFormat="1" applyFont="1" applyFill="1" applyBorder="1" applyAlignment="1">
      <alignment horizontal="center" shrinkToFit="1"/>
    </xf>
    <xf numFmtId="49" fontId="12" fillId="14" borderId="13" xfId="0" applyNumberFormat="1" applyFont="1" applyFill="1" applyBorder="1" applyAlignment="1">
      <alignment horizontal="center" shrinkToFit="1"/>
    </xf>
    <xf numFmtId="49" fontId="12" fillId="14" borderId="6" xfId="1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 shrinkToFit="1"/>
    </xf>
    <xf numFmtId="49" fontId="12" fillId="14" borderId="22" xfId="0" applyNumberFormat="1" applyFont="1" applyFill="1" applyBorder="1" applyAlignment="1">
      <alignment horizontal="center" shrinkToFit="1"/>
    </xf>
    <xf numFmtId="49" fontId="12" fillId="14" borderId="23" xfId="0" applyNumberFormat="1" applyFont="1" applyFill="1" applyBorder="1" applyAlignment="1">
      <alignment horizontal="center" shrinkToFit="1"/>
    </xf>
    <xf numFmtId="49" fontId="12" fillId="14" borderId="24" xfId="0" applyNumberFormat="1" applyFont="1" applyFill="1" applyBorder="1" applyAlignment="1">
      <alignment horizontal="center" shrinkToFit="1"/>
    </xf>
    <xf numFmtId="49" fontId="12" fillId="14" borderId="22" xfId="1" applyNumberFormat="1" applyFont="1" applyFill="1" applyBorder="1" applyAlignment="1">
      <alignment horizontal="center" shrinkToFit="1"/>
    </xf>
    <xf numFmtId="49" fontId="12" fillId="14" borderId="23" xfId="1" applyNumberFormat="1" applyFont="1" applyFill="1" applyBorder="1" applyAlignment="1">
      <alignment horizontal="center"/>
    </xf>
    <xf numFmtId="49" fontId="12" fillId="14" borderId="24" xfId="1" applyNumberFormat="1" applyFont="1" applyFill="1" applyBorder="1" applyAlignment="1">
      <alignment horizontal="center" shrinkToFit="1"/>
    </xf>
    <xf numFmtId="49" fontId="12" fillId="14" borderId="26" xfId="1" applyNumberFormat="1" applyFont="1" applyFill="1" applyBorder="1" applyAlignment="1">
      <alignment horizontal="center" shrinkToFit="1"/>
    </xf>
    <xf numFmtId="49" fontId="12" fillId="14" borderId="27" xfId="1" applyNumberFormat="1" applyFont="1" applyFill="1" applyBorder="1" applyAlignment="1">
      <alignment horizontal="center"/>
    </xf>
    <xf numFmtId="49" fontId="12" fillId="14" borderId="28" xfId="1" applyNumberFormat="1" applyFont="1" applyFill="1" applyBorder="1" applyAlignment="1">
      <alignment horizontal="center" shrinkToFit="1"/>
    </xf>
    <xf numFmtId="49" fontId="12" fillId="14" borderId="25" xfId="1" applyNumberFormat="1" applyFont="1" applyFill="1" applyBorder="1" applyAlignment="1">
      <alignment horizontal="center" shrinkToFit="1"/>
    </xf>
    <xf numFmtId="56" fontId="12" fillId="14" borderId="15" xfId="0" applyNumberFormat="1" applyFont="1" applyFill="1" applyBorder="1" applyAlignment="1">
      <alignment horizontal="center" shrinkToFit="1"/>
    </xf>
    <xf numFmtId="49" fontId="12" fillId="14" borderId="5" xfId="1" applyNumberFormat="1" applyFont="1" applyFill="1" applyBorder="1" applyAlignment="1">
      <alignment horizontal="center" shrinkToFit="1"/>
    </xf>
    <xf numFmtId="49" fontId="12" fillId="14" borderId="7" xfId="1" applyNumberFormat="1" applyFont="1" applyFill="1" applyBorder="1" applyAlignment="1">
      <alignment horizontal="center" shrinkToFit="1"/>
    </xf>
    <xf numFmtId="49" fontId="12" fillId="14" borderId="1" xfId="1" applyNumberFormat="1" applyFont="1" applyFill="1" applyBorder="1" applyAlignment="1">
      <alignment horizontal="center" shrinkToFit="1"/>
    </xf>
    <xf numFmtId="49" fontId="14" fillId="14" borderId="1" xfId="1" applyNumberFormat="1" applyFont="1" applyFill="1" applyBorder="1" applyAlignment="1">
      <alignment horizontal="center" shrinkToFit="1"/>
    </xf>
    <xf numFmtId="56" fontId="12" fillId="14" borderId="5" xfId="0" applyNumberFormat="1" applyFont="1" applyFill="1" applyBorder="1" applyAlignment="1">
      <alignment horizontal="center"/>
    </xf>
    <xf numFmtId="56" fontId="27" fillId="14" borderId="40" xfId="0" applyNumberFormat="1" applyFont="1" applyFill="1" applyBorder="1" applyAlignment="1">
      <alignment horizontal="left"/>
    </xf>
    <xf numFmtId="0" fontId="14" fillId="14" borderId="41" xfId="0" applyFont="1" applyFill="1" applyBorder="1" applyAlignment="1">
      <alignment horizontal="center" shrinkToFit="1"/>
    </xf>
    <xf numFmtId="49" fontId="12" fillId="14" borderId="12" xfId="1" applyNumberFormat="1" applyFont="1" applyFill="1" applyBorder="1" applyAlignment="1">
      <alignment horizontal="center"/>
    </xf>
    <xf numFmtId="0" fontId="12" fillId="14" borderId="13" xfId="1" applyFont="1" applyFill="1" applyBorder="1" applyAlignment="1">
      <alignment horizontal="center"/>
    </xf>
    <xf numFmtId="49" fontId="12" fillId="14" borderId="13" xfId="1" applyNumberFormat="1" applyFont="1" applyFill="1" applyBorder="1" applyAlignment="1">
      <alignment horizontal="center"/>
    </xf>
    <xf numFmtId="49" fontId="27" fillId="14" borderId="11" xfId="1" applyNumberFormat="1" applyFont="1" applyFill="1" applyBorder="1" applyAlignment="1">
      <alignment vertical="center"/>
    </xf>
    <xf numFmtId="49" fontId="12" fillId="14" borderId="22" xfId="1" applyNumberFormat="1" applyFont="1" applyFill="1" applyBorder="1" applyAlignment="1">
      <alignment horizontal="center"/>
    </xf>
    <xf numFmtId="49" fontId="12" fillId="14" borderId="24" xfId="1" applyNumberFormat="1" applyFont="1" applyFill="1" applyBorder="1" applyAlignment="1">
      <alignment horizontal="center"/>
    </xf>
    <xf numFmtId="49" fontId="27" fillId="14" borderId="21" xfId="1" applyNumberFormat="1" applyFont="1" applyFill="1" applyBorder="1" applyAlignment="1">
      <alignment horizontal="center" vertical="center"/>
    </xf>
    <xf numFmtId="56" fontId="12" fillId="14" borderId="8" xfId="0" applyNumberFormat="1" applyFont="1" applyFill="1" applyBorder="1" applyAlignment="1">
      <alignment horizontal="center"/>
    </xf>
    <xf numFmtId="49" fontId="27" fillId="14" borderId="21" xfId="1" applyNumberFormat="1" applyFont="1" applyFill="1" applyBorder="1" applyAlignment="1">
      <alignment vertical="center"/>
    </xf>
    <xf numFmtId="0" fontId="12" fillId="14" borderId="18" xfId="1" applyFont="1" applyFill="1" applyBorder="1" applyAlignment="1">
      <alignment horizontal="center"/>
    </xf>
    <xf numFmtId="49" fontId="12" fillId="14" borderId="18" xfId="1" applyNumberFormat="1" applyFont="1" applyFill="1" applyBorder="1" applyAlignment="1">
      <alignment horizontal="center"/>
    </xf>
    <xf numFmtId="49" fontId="12" fillId="14" borderId="19" xfId="1" applyNumberFormat="1" applyFont="1" applyFill="1" applyBorder="1" applyAlignment="1">
      <alignment horizontal="center"/>
    </xf>
    <xf numFmtId="49" fontId="27" fillId="14" borderId="16" xfId="1" applyNumberFormat="1" applyFont="1" applyFill="1" applyBorder="1" applyAlignment="1">
      <alignment vertical="center"/>
    </xf>
    <xf numFmtId="56" fontId="12" fillId="14" borderId="30" xfId="0" applyNumberFormat="1" applyFont="1" applyFill="1" applyBorder="1" applyAlignment="1">
      <alignment horizontal="center"/>
    </xf>
    <xf numFmtId="49" fontId="27" fillId="14" borderId="16" xfId="1" applyNumberFormat="1" applyFont="1" applyFill="1" applyBorder="1" applyAlignment="1">
      <alignment horizontal="center" vertical="center"/>
    </xf>
    <xf numFmtId="177" fontId="12" fillId="14" borderId="11" xfId="7" applyNumberFormat="1" applyFont="1" applyFill="1" applyBorder="1" applyAlignment="1">
      <alignment horizontal="center" wrapText="1"/>
    </xf>
    <xf numFmtId="177" fontId="12" fillId="14" borderId="12" xfId="7" applyNumberFormat="1" applyFont="1" applyFill="1" applyBorder="1" applyAlignment="1">
      <alignment horizontal="center" wrapText="1"/>
    </xf>
    <xf numFmtId="49" fontId="12" fillId="14" borderId="12" xfId="7" applyNumberFormat="1" applyFont="1" applyFill="1" applyBorder="1" applyAlignment="1">
      <alignment horizontal="center" shrinkToFit="1"/>
    </xf>
    <xf numFmtId="49" fontId="12" fillId="14" borderId="13" xfId="7" applyNumberFormat="1" applyFont="1" applyFill="1" applyBorder="1" applyAlignment="1">
      <alignment horizontal="center" shrinkToFit="1"/>
    </xf>
    <xf numFmtId="49" fontId="12" fillId="14" borderId="14" xfId="7" applyNumberFormat="1" applyFont="1" applyFill="1" applyBorder="1" applyAlignment="1">
      <alignment horizontal="center" shrinkToFit="1"/>
    </xf>
    <xf numFmtId="49" fontId="12" fillId="14" borderId="11" xfId="7" applyNumberFormat="1" applyFont="1" applyFill="1" applyBorder="1" applyAlignment="1">
      <alignment horizontal="center" shrinkToFit="1"/>
    </xf>
    <xf numFmtId="177" fontId="12" fillId="14" borderId="21" xfId="7" applyNumberFormat="1" applyFont="1" applyFill="1" applyBorder="1" applyAlignment="1">
      <alignment horizontal="center"/>
    </xf>
    <xf numFmtId="177" fontId="12" fillId="14" borderId="22" xfId="7" applyNumberFormat="1" applyFont="1" applyFill="1" applyBorder="1" applyAlignment="1">
      <alignment horizontal="center"/>
    </xf>
    <xf numFmtId="49" fontId="12" fillId="14" borderId="22" xfId="7" applyNumberFormat="1" applyFont="1" applyFill="1" applyBorder="1" applyAlignment="1">
      <alignment horizontal="center" shrinkToFit="1"/>
    </xf>
    <xf numFmtId="49" fontId="12" fillId="14" borderId="23" xfId="7" applyNumberFormat="1" applyFont="1" applyFill="1" applyBorder="1" applyAlignment="1">
      <alignment horizontal="center" shrinkToFit="1"/>
    </xf>
    <xf numFmtId="49" fontId="12" fillId="14" borderId="24" xfId="7" applyNumberFormat="1" applyFont="1" applyFill="1" applyBorder="1" applyAlignment="1">
      <alignment horizontal="center" shrinkToFit="1"/>
    </xf>
    <xf numFmtId="49" fontId="12" fillId="14" borderId="21" xfId="7" applyNumberFormat="1" applyFont="1" applyFill="1" applyBorder="1" applyAlignment="1">
      <alignment horizontal="center" shrinkToFit="1"/>
    </xf>
    <xf numFmtId="177" fontId="12" fillId="14" borderId="6" xfId="0" applyNumberFormat="1" applyFont="1" applyFill="1" applyBorder="1"/>
    <xf numFmtId="0" fontId="28" fillId="14" borderId="6" xfId="0" applyFont="1" applyFill="1" applyBorder="1"/>
    <xf numFmtId="0" fontId="28" fillId="14" borderId="40" xfId="0" applyFont="1" applyFill="1" applyBorder="1"/>
    <xf numFmtId="177" fontId="28" fillId="14" borderId="40" xfId="0" applyNumberFormat="1" applyFont="1" applyFill="1" applyBorder="1"/>
    <xf numFmtId="177" fontId="12" fillId="14" borderId="45" xfId="0" applyNumberFormat="1" applyFont="1" applyFill="1" applyBorder="1" applyAlignment="1">
      <alignment horizontal="center" wrapText="1"/>
    </xf>
    <xf numFmtId="49" fontId="14" fillId="14" borderId="10" xfId="0" applyNumberFormat="1" applyFont="1" applyFill="1" applyBorder="1" applyAlignment="1">
      <alignment horizontal="center" shrinkToFit="1"/>
    </xf>
    <xf numFmtId="49" fontId="11" fillId="14" borderId="12" xfId="0" applyNumberFormat="1" applyFont="1" applyFill="1" applyBorder="1" applyAlignment="1">
      <alignment horizontal="center" shrinkToFit="1"/>
    </xf>
    <xf numFmtId="49" fontId="11" fillId="14" borderId="13" xfId="0" applyNumberFormat="1" applyFont="1" applyFill="1" applyBorder="1" applyAlignment="1">
      <alignment horizontal="center" shrinkToFit="1"/>
    </xf>
    <xf numFmtId="49" fontId="11" fillId="14" borderId="14" xfId="0" applyNumberFormat="1" applyFont="1" applyFill="1" applyBorder="1" applyAlignment="1">
      <alignment horizontal="center" shrinkToFit="1"/>
    </xf>
    <xf numFmtId="49" fontId="11" fillId="14" borderId="11" xfId="0" applyNumberFormat="1" applyFont="1" applyFill="1" applyBorder="1" applyAlignment="1">
      <alignment horizontal="center" shrinkToFit="1"/>
    </xf>
    <xf numFmtId="0" fontId="12" fillId="14" borderId="21" xfId="0" applyFont="1" applyFill="1" applyBorder="1" applyAlignment="1">
      <alignment horizontal="center" shrinkToFit="1"/>
    </xf>
    <xf numFmtId="49" fontId="11" fillId="14" borderId="22" xfId="0" applyNumberFormat="1" applyFont="1" applyFill="1" applyBorder="1" applyAlignment="1">
      <alignment horizontal="center" shrinkToFit="1"/>
    </xf>
    <xf numFmtId="49" fontId="12" fillId="14" borderId="21" xfId="1" applyNumberFormat="1" applyFont="1" applyFill="1" applyBorder="1" applyAlignment="1">
      <alignment horizontal="center" vertical="center" shrinkToFit="1"/>
    </xf>
    <xf numFmtId="49" fontId="11" fillId="14" borderId="52" xfId="0" applyNumberFormat="1" applyFont="1" applyFill="1" applyBorder="1" applyAlignment="1">
      <alignment horizontal="center" shrinkToFit="1"/>
    </xf>
    <xf numFmtId="0" fontId="12" fillId="14" borderId="16" xfId="0" applyFont="1" applyFill="1" applyBorder="1" applyAlignment="1">
      <alignment horizontal="center" shrinkToFit="1"/>
    </xf>
    <xf numFmtId="49" fontId="12" fillId="9" borderId="17" xfId="0" applyNumberFormat="1" applyFont="1" applyFill="1" applyBorder="1" applyAlignment="1">
      <alignment horizontal="center"/>
    </xf>
    <xf numFmtId="49" fontId="12" fillId="9" borderId="18" xfId="0" applyNumberFormat="1" applyFont="1" applyFill="1" applyBorder="1" applyAlignment="1">
      <alignment horizontal="center"/>
    </xf>
    <xf numFmtId="49" fontId="12" fillId="9" borderId="19" xfId="0" applyNumberFormat="1" applyFont="1" applyFill="1" applyBorder="1" applyAlignment="1">
      <alignment horizontal="center"/>
    </xf>
    <xf numFmtId="31" fontId="14" fillId="0" borderId="2" xfId="0" applyNumberFormat="1" applyFont="1" applyFill="1" applyBorder="1" applyAlignment="1">
      <alignment horizontal="right" shrinkToFit="1"/>
    </xf>
    <xf numFmtId="49" fontId="14" fillId="0" borderId="2" xfId="0" applyNumberFormat="1" applyFont="1" applyFill="1" applyBorder="1" applyAlignment="1">
      <alignment horizontal="right" shrinkToFit="1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2" fillId="9" borderId="12" xfId="0" applyNumberFormat="1" applyFont="1" applyFill="1" applyBorder="1" applyAlignment="1">
      <alignment horizontal="center"/>
    </xf>
    <xf numFmtId="49" fontId="12" fillId="9" borderId="13" xfId="0" applyNumberFormat="1" applyFont="1" applyFill="1" applyBorder="1" applyAlignment="1">
      <alignment horizontal="center"/>
    </xf>
    <xf numFmtId="49" fontId="12" fillId="9" borderId="14" xfId="0" applyNumberFormat="1" applyFont="1" applyFill="1" applyBorder="1" applyAlignment="1">
      <alignment horizontal="center"/>
    </xf>
    <xf numFmtId="49" fontId="9" fillId="9" borderId="6" xfId="1" applyNumberFormat="1" applyFill="1" applyBorder="1" applyAlignment="1">
      <alignment horizontal="center" vertical="center"/>
    </xf>
    <xf numFmtId="0" fontId="9" fillId="9" borderId="6" xfId="1" applyFill="1" applyBorder="1" applyAlignment="1">
      <alignment horizontal="center" vertical="center"/>
    </xf>
    <xf numFmtId="49" fontId="7" fillId="9" borderId="12" xfId="1" applyNumberFormat="1" applyFont="1" applyFill="1" applyBorder="1" applyAlignment="1">
      <alignment horizontal="center"/>
    </xf>
    <xf numFmtId="49" fontId="7" fillId="9" borderId="13" xfId="1" applyNumberFormat="1" applyFont="1" applyFill="1" applyBorder="1" applyAlignment="1">
      <alignment horizontal="center"/>
    </xf>
    <xf numFmtId="49" fontId="7" fillId="9" borderId="14" xfId="1" applyNumberFormat="1" applyFont="1" applyFill="1" applyBorder="1" applyAlignment="1">
      <alignment horizontal="center"/>
    </xf>
    <xf numFmtId="49" fontId="7" fillId="9" borderId="17" xfId="1" applyNumberFormat="1" applyFont="1" applyFill="1" applyBorder="1" applyAlignment="1">
      <alignment horizontal="center"/>
    </xf>
    <xf numFmtId="49" fontId="7" fillId="9" borderId="18" xfId="1" applyNumberFormat="1" applyFont="1" applyFill="1" applyBorder="1" applyAlignment="1">
      <alignment horizontal="center"/>
    </xf>
    <xf numFmtId="49" fontId="7" fillId="9" borderId="19" xfId="1" applyNumberFormat="1" applyFont="1" applyFill="1" applyBorder="1" applyAlignment="1">
      <alignment horizontal="center"/>
    </xf>
    <xf numFmtId="49" fontId="27" fillId="9" borderId="10" xfId="1" applyNumberFormat="1" applyFont="1" applyFill="1" applyBorder="1" applyAlignment="1">
      <alignment horizontal="center" vertical="center"/>
    </xf>
    <xf numFmtId="49" fontId="27" fillId="9" borderId="20" xfId="1" applyNumberFormat="1" applyFont="1" applyFill="1" applyBorder="1" applyAlignment="1">
      <alignment horizontal="center" vertical="center"/>
    </xf>
    <xf numFmtId="49" fontId="27" fillId="9" borderId="15" xfId="1" applyNumberFormat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/>
    </xf>
    <xf numFmtId="0" fontId="7" fillId="9" borderId="15" xfId="1" applyFont="1" applyFill="1" applyBorder="1" applyAlignment="1">
      <alignment horizontal="center" vertical="center"/>
    </xf>
    <xf numFmtId="49" fontId="12" fillId="9" borderId="5" xfId="0" applyNumberFormat="1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center"/>
    </xf>
    <xf numFmtId="49" fontId="12" fillId="9" borderId="7" xfId="0" applyNumberFormat="1" applyFont="1" applyFill="1" applyBorder="1" applyAlignment="1">
      <alignment horizontal="center"/>
    </xf>
    <xf numFmtId="49" fontId="12" fillId="9" borderId="53" xfId="0" applyNumberFormat="1" applyFont="1" applyFill="1" applyBorder="1" applyAlignment="1">
      <alignment horizontal="center"/>
    </xf>
    <xf numFmtId="49" fontId="12" fillId="9" borderId="54" xfId="0" applyNumberFormat="1" applyFont="1" applyFill="1" applyBorder="1" applyAlignment="1">
      <alignment horizontal="center"/>
    </xf>
    <xf numFmtId="49" fontId="12" fillId="9" borderId="55" xfId="0" applyNumberFormat="1" applyFont="1" applyFill="1" applyBorder="1" applyAlignment="1">
      <alignment horizontal="center"/>
    </xf>
    <xf numFmtId="49" fontId="12" fillId="14" borderId="12" xfId="0" applyNumberFormat="1" applyFont="1" applyFill="1" applyBorder="1" applyAlignment="1">
      <alignment horizontal="center"/>
    </xf>
    <xf numFmtId="49" fontId="12" fillId="14" borderId="13" xfId="0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/>
    </xf>
    <xf numFmtId="49" fontId="12" fillId="14" borderId="17" xfId="0" applyNumberFormat="1" applyFont="1" applyFill="1" applyBorder="1" applyAlignment="1">
      <alignment horizontal="center"/>
    </xf>
    <xf numFmtId="49" fontId="12" fillId="14" borderId="18" xfId="0" applyNumberFormat="1" applyFont="1" applyFill="1" applyBorder="1" applyAlignment="1">
      <alignment horizontal="center"/>
    </xf>
    <xf numFmtId="49" fontId="12" fillId="14" borderId="19" xfId="0" applyNumberFormat="1" applyFont="1" applyFill="1" applyBorder="1" applyAlignment="1">
      <alignment horizontal="center"/>
    </xf>
    <xf numFmtId="49" fontId="9" fillId="14" borderId="6" xfId="1" applyNumberFormat="1" applyFill="1" applyBorder="1" applyAlignment="1">
      <alignment horizontal="center" vertical="center"/>
    </xf>
    <xf numFmtId="0" fontId="9" fillId="14" borderId="6" xfId="1" applyFill="1" applyBorder="1" applyAlignment="1">
      <alignment horizontal="center" vertical="center"/>
    </xf>
    <xf numFmtId="56" fontId="27" fillId="6" borderId="6" xfId="0" applyNumberFormat="1" applyFont="1" applyFill="1" applyBorder="1" applyAlignment="1">
      <alignment horizontal="left"/>
    </xf>
    <xf numFmtId="56" fontId="27" fillId="0" borderId="6" xfId="0" applyNumberFormat="1" applyFont="1" applyFill="1" applyBorder="1" applyAlignment="1">
      <alignment horizontal="left"/>
    </xf>
    <xf numFmtId="49" fontId="7" fillId="14" borderId="10" xfId="1" applyNumberFormat="1" applyFont="1" applyFill="1" applyBorder="1" applyAlignment="1">
      <alignment horizontal="center" vertical="center"/>
    </xf>
    <xf numFmtId="49" fontId="7" fillId="14" borderId="20" xfId="1" applyNumberFormat="1" applyFont="1" applyFill="1" applyBorder="1" applyAlignment="1">
      <alignment horizontal="center" vertical="center"/>
    </xf>
    <xf numFmtId="49" fontId="7" fillId="14" borderId="15" xfId="1" applyNumberFormat="1" applyFont="1" applyFill="1" applyBorder="1" applyAlignment="1">
      <alignment horizontal="center" vertical="center"/>
    </xf>
    <xf numFmtId="49" fontId="27" fillId="14" borderId="10" xfId="1" applyNumberFormat="1" applyFont="1" applyFill="1" applyBorder="1" applyAlignment="1">
      <alignment horizontal="center" vertical="center"/>
    </xf>
    <xf numFmtId="49" fontId="27" fillId="14" borderId="20" xfId="1" applyNumberFormat="1" applyFont="1" applyFill="1" applyBorder="1" applyAlignment="1">
      <alignment horizontal="center" vertical="center"/>
    </xf>
    <xf numFmtId="49" fontId="27" fillId="14" borderId="15" xfId="1" applyNumberFormat="1" applyFont="1" applyFill="1" applyBorder="1" applyAlignment="1">
      <alignment horizontal="center" vertical="center"/>
    </xf>
    <xf numFmtId="49" fontId="12" fillId="14" borderId="5" xfId="0" applyNumberFormat="1" applyFont="1" applyFill="1" applyBorder="1" applyAlignment="1">
      <alignment horizontal="center"/>
    </xf>
    <xf numFmtId="49" fontId="12" fillId="14" borderId="6" xfId="0" applyNumberFormat="1" applyFont="1" applyFill="1" applyBorder="1" applyAlignment="1">
      <alignment horizontal="center"/>
    </xf>
    <xf numFmtId="49" fontId="12" fillId="14" borderId="7" xfId="0" applyNumberFormat="1" applyFont="1" applyFill="1" applyBorder="1" applyAlignment="1">
      <alignment horizontal="center"/>
    </xf>
    <xf numFmtId="49" fontId="12" fillId="14" borderId="53" xfId="0" applyNumberFormat="1" applyFont="1" applyFill="1" applyBorder="1" applyAlignment="1">
      <alignment horizontal="center"/>
    </xf>
    <xf numFmtId="49" fontId="12" fillId="14" borderId="54" xfId="0" applyNumberFormat="1" applyFont="1" applyFill="1" applyBorder="1" applyAlignment="1">
      <alignment horizontal="center"/>
    </xf>
    <xf numFmtId="49" fontId="12" fillId="14" borderId="55" xfId="0" applyNumberFormat="1" applyFont="1" applyFill="1" applyBorder="1" applyAlignment="1">
      <alignment horizont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0" fontId="7" fillId="14" borderId="10" xfId="1" applyFont="1" applyFill="1" applyBorder="1" applyAlignment="1">
      <alignment horizontal="center" vertical="center"/>
    </xf>
    <xf numFmtId="0" fontId="7" fillId="14" borderId="15" xfId="1" applyFont="1" applyFill="1" applyBorder="1" applyAlignment="1">
      <alignment horizontal="center" vertical="center"/>
    </xf>
    <xf numFmtId="49" fontId="7" fillId="14" borderId="12" xfId="1" applyNumberFormat="1" applyFont="1" applyFill="1" applyBorder="1" applyAlignment="1">
      <alignment horizontal="center"/>
    </xf>
    <xf numFmtId="49" fontId="7" fillId="14" borderId="13" xfId="1" applyNumberFormat="1" applyFont="1" applyFill="1" applyBorder="1" applyAlignment="1">
      <alignment horizontal="center"/>
    </xf>
    <xf numFmtId="49" fontId="7" fillId="14" borderId="14" xfId="1" applyNumberFormat="1" applyFont="1" applyFill="1" applyBorder="1" applyAlignment="1">
      <alignment horizontal="center"/>
    </xf>
    <xf numFmtId="49" fontId="7" fillId="14" borderId="17" xfId="1" applyNumberFormat="1" applyFont="1" applyFill="1" applyBorder="1" applyAlignment="1">
      <alignment horizontal="center"/>
    </xf>
    <xf numFmtId="49" fontId="7" fillId="14" borderId="18" xfId="1" applyNumberFormat="1" applyFont="1" applyFill="1" applyBorder="1" applyAlignment="1">
      <alignment horizontal="center"/>
    </xf>
    <xf numFmtId="49" fontId="7" fillId="14" borderId="19" xfId="1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56" fontId="25" fillId="2" borderId="5" xfId="0" applyNumberFormat="1" applyFont="1" applyFill="1" applyBorder="1" applyAlignment="1">
      <alignment horizontal="center" vertical="center" shrinkToFit="1"/>
    </xf>
    <xf numFmtId="56" fontId="25" fillId="2" borderId="6" xfId="0" applyNumberFormat="1" applyFont="1" applyFill="1" applyBorder="1" applyAlignment="1">
      <alignment horizontal="center" vertical="center" shrinkToFit="1"/>
    </xf>
    <xf numFmtId="56" fontId="25" fillId="2" borderId="7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56" fontId="16" fillId="0" borderId="5" xfId="1" applyNumberFormat="1" applyFont="1" applyFill="1" applyBorder="1" applyAlignment="1">
      <alignment horizontal="center" vertical="center" shrinkToFit="1"/>
    </xf>
    <xf numFmtId="56" fontId="16" fillId="0" borderId="6" xfId="1" applyNumberFormat="1" applyFont="1" applyFill="1" applyBorder="1" applyAlignment="1">
      <alignment horizontal="center" vertical="center" shrinkToFit="1"/>
    </xf>
    <xf numFmtId="56" fontId="16" fillId="0" borderId="7" xfId="1" applyNumberFormat="1" applyFont="1" applyFill="1" applyBorder="1" applyAlignment="1">
      <alignment horizontal="center" vertical="center" shrinkToFit="1"/>
    </xf>
    <xf numFmtId="56" fontId="16" fillId="0" borderId="1" xfId="1" applyNumberFormat="1" applyFont="1" applyFill="1" applyBorder="1" applyAlignment="1">
      <alignment horizontal="center" vertical="center" shrinkToFit="1"/>
    </xf>
    <xf numFmtId="56" fontId="16" fillId="0" borderId="5" xfId="0" applyNumberFormat="1" applyFont="1" applyFill="1" applyBorder="1" applyAlignment="1">
      <alignment horizontal="center" vertical="center" shrinkToFit="1"/>
    </xf>
    <xf numFmtId="56" fontId="16" fillId="0" borderId="6" xfId="0" applyNumberFormat="1" applyFont="1" applyFill="1" applyBorder="1" applyAlignment="1">
      <alignment horizontal="center" vertical="center" shrinkToFit="1"/>
    </xf>
    <xf numFmtId="56" fontId="16" fillId="0" borderId="7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56" fontId="16" fillId="10" borderId="5" xfId="0" applyNumberFormat="1" applyFont="1" applyFill="1" applyBorder="1" applyAlignment="1">
      <alignment horizontal="center" vertical="center" shrinkToFit="1"/>
    </xf>
    <xf numFmtId="56" fontId="16" fillId="10" borderId="6" xfId="0" applyNumberFormat="1" applyFont="1" applyFill="1" applyBorder="1" applyAlignment="1">
      <alignment horizontal="center" vertical="center" shrinkToFit="1"/>
    </xf>
    <xf numFmtId="56" fontId="16" fillId="10" borderId="7" xfId="0" applyNumberFormat="1" applyFont="1" applyFill="1" applyBorder="1" applyAlignment="1">
      <alignment horizontal="center" vertical="center" shrinkToFit="1"/>
    </xf>
    <xf numFmtId="56" fontId="24" fillId="10" borderId="5" xfId="0" applyNumberFormat="1" applyFont="1" applyFill="1" applyBorder="1" applyAlignment="1">
      <alignment horizontal="center" vertical="center" shrinkToFit="1"/>
    </xf>
    <xf numFmtId="56" fontId="24" fillId="10" borderId="6" xfId="0" applyNumberFormat="1" applyFont="1" applyFill="1" applyBorder="1" applyAlignment="1">
      <alignment horizontal="center" vertical="center" shrinkToFit="1"/>
    </xf>
    <xf numFmtId="56" fontId="24" fillId="10" borderId="7" xfId="0" applyNumberFormat="1" applyFont="1" applyFill="1" applyBorder="1" applyAlignment="1">
      <alignment horizontal="center" vertical="center" shrinkToFit="1"/>
    </xf>
    <xf numFmtId="56" fontId="16" fillId="2" borderId="5" xfId="0" applyNumberFormat="1" applyFont="1" applyFill="1" applyBorder="1" applyAlignment="1">
      <alignment horizontal="center" vertical="center" shrinkToFit="1"/>
    </xf>
    <xf numFmtId="56" fontId="16" fillId="2" borderId="6" xfId="0" applyNumberFormat="1" applyFont="1" applyFill="1" applyBorder="1" applyAlignment="1">
      <alignment horizontal="center" vertical="center" shrinkToFit="1"/>
    </xf>
    <xf numFmtId="56" fontId="16" fillId="2" borderId="7" xfId="0" applyNumberFormat="1" applyFont="1" applyFill="1" applyBorder="1" applyAlignment="1">
      <alignment horizontal="center" vertical="center" shrinkToFit="1"/>
    </xf>
    <xf numFmtId="56" fontId="16" fillId="8" borderId="6" xfId="0" applyNumberFormat="1" applyFont="1" applyFill="1" applyBorder="1" applyAlignment="1">
      <alignment horizontal="center" vertical="center" shrinkToFit="1"/>
    </xf>
    <xf numFmtId="56" fontId="16" fillId="8" borderId="7" xfId="0" applyNumberFormat="1" applyFont="1" applyFill="1" applyBorder="1" applyAlignment="1">
      <alignment horizontal="center" vertical="center" shrinkToFit="1"/>
    </xf>
    <xf numFmtId="49" fontId="16" fillId="2" borderId="33" xfId="0" applyNumberFormat="1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shrinkToFit="1"/>
    </xf>
    <xf numFmtId="49" fontId="16" fillId="2" borderId="5" xfId="0" applyNumberFormat="1" applyFont="1" applyFill="1" applyBorder="1" applyAlignment="1">
      <alignment horizontal="center" vertical="center" shrinkToFit="1"/>
    </xf>
    <xf numFmtId="49" fontId="16" fillId="2" borderId="6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shrinkToFit="1"/>
    </xf>
    <xf numFmtId="56" fontId="30" fillId="2" borderId="4" xfId="0" applyNumberFormat="1" applyFont="1" applyFill="1" applyBorder="1" applyAlignment="1">
      <alignment horizontal="center" vertical="center" shrinkToFit="1"/>
    </xf>
    <xf numFmtId="49" fontId="0" fillId="2" borderId="33" xfId="0" applyNumberForma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0" fontId="25" fillId="2" borderId="35" xfId="0" applyFont="1" applyFill="1" applyBorder="1" applyAlignment="1">
      <alignment horizontal="center" vertical="center" shrinkToFit="1"/>
    </xf>
    <xf numFmtId="56" fontId="30" fillId="2" borderId="6" xfId="0" applyNumberFormat="1" applyFont="1" applyFill="1" applyBorder="1" applyAlignment="1">
      <alignment horizontal="center" vertical="center" shrinkToFit="1"/>
    </xf>
    <xf numFmtId="56" fontId="30" fillId="0" borderId="6" xfId="0" applyNumberFormat="1" applyFont="1" applyFill="1" applyBorder="1" applyAlignment="1">
      <alignment horizontal="center" vertical="center" shrinkToFit="1"/>
    </xf>
    <xf numFmtId="56" fontId="16" fillId="2" borderId="2" xfId="0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56" fontId="15" fillId="0" borderId="57" xfId="8" applyNumberFormat="1" applyFont="1" applyBorder="1" applyAlignment="1">
      <alignment horizontal="center" vertical="center" shrinkToFit="1"/>
    </xf>
    <xf numFmtId="0" fontId="34" fillId="0" borderId="58" xfId="8" applyFont="1" applyBorder="1" applyAlignment="1">
      <alignment shrinkToFit="1"/>
    </xf>
    <xf numFmtId="0" fontId="34" fillId="0" borderId="59" xfId="8" applyFont="1" applyBorder="1" applyAlignment="1">
      <alignment shrinkToFit="1"/>
    </xf>
    <xf numFmtId="56" fontId="24" fillId="13" borderId="57" xfId="8" applyNumberFormat="1" applyFont="1" applyFill="1" applyBorder="1" applyAlignment="1">
      <alignment horizontal="center" vertical="center" shrinkToFit="1"/>
    </xf>
    <xf numFmtId="0" fontId="36" fillId="10" borderId="58" xfId="8" applyFont="1" applyFill="1" applyBorder="1" applyAlignment="1">
      <alignment shrinkToFit="1"/>
    </xf>
    <xf numFmtId="0" fontId="36" fillId="10" borderId="59" xfId="8" applyFont="1" applyFill="1" applyBorder="1" applyAlignment="1">
      <alignment shrinkToFit="1"/>
    </xf>
    <xf numFmtId="56" fontId="16" fillId="0" borderId="57" xfId="8" applyNumberFormat="1" applyFont="1" applyBorder="1" applyAlignment="1">
      <alignment horizontal="center" vertical="center" shrinkToFit="1"/>
    </xf>
    <xf numFmtId="56" fontId="24" fillId="10" borderId="57" xfId="8" applyNumberFormat="1" applyFont="1" applyFill="1" applyBorder="1" applyAlignment="1">
      <alignment horizontal="center" vertical="center" shrinkToFit="1"/>
    </xf>
    <xf numFmtId="0" fontId="37" fillId="0" borderId="58" xfId="8" applyFont="1" applyBorder="1" applyAlignment="1">
      <alignment shrinkToFit="1"/>
    </xf>
    <xf numFmtId="0" fontId="37" fillId="0" borderId="59" xfId="8" applyFont="1" applyBorder="1" applyAlignment="1">
      <alignment shrinkToFit="1"/>
    </xf>
    <xf numFmtId="49" fontId="15" fillId="11" borderId="57" xfId="8" applyNumberFormat="1" applyFont="1" applyFill="1" applyBorder="1" applyAlignment="1">
      <alignment horizontal="center" vertical="center" shrinkToFit="1"/>
    </xf>
    <xf numFmtId="56" fontId="15" fillId="11" borderId="57" xfId="8" applyNumberFormat="1" applyFont="1" applyFill="1" applyBorder="1" applyAlignment="1">
      <alignment horizontal="center" vertical="center" shrinkToFit="1"/>
    </xf>
    <xf numFmtId="56" fontId="16" fillId="0" borderId="2" xfId="0" applyNumberFormat="1" applyFont="1" applyFill="1" applyBorder="1" applyAlignment="1">
      <alignment horizontal="center" vertical="center" shrinkToFit="1"/>
    </xf>
    <xf numFmtId="56" fontId="16" fillId="0" borderId="2" xfId="1" applyNumberFormat="1" applyFont="1" applyFill="1" applyBorder="1" applyAlignment="1">
      <alignment horizontal="center" vertical="center" shrinkToFit="1"/>
    </xf>
    <xf numFmtId="0" fontId="15" fillId="11" borderId="57" xfId="8" applyFont="1" applyFill="1" applyBorder="1" applyAlignment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56" fontId="16" fillId="2" borderId="5" xfId="1" applyNumberFormat="1" applyFont="1" applyFill="1" applyBorder="1" applyAlignment="1">
      <alignment horizontal="center" vertical="center" shrinkToFit="1"/>
    </xf>
    <xf numFmtId="56" fontId="16" fillId="2" borderId="6" xfId="1" applyNumberFormat="1" applyFont="1" applyFill="1" applyBorder="1" applyAlignment="1">
      <alignment horizontal="center" vertical="center" shrinkToFit="1"/>
    </xf>
    <xf numFmtId="56" fontId="16" fillId="2" borderId="7" xfId="1" applyNumberFormat="1" applyFont="1" applyFill="1" applyBorder="1" applyAlignment="1">
      <alignment horizontal="center" vertical="center" shrinkToFit="1"/>
    </xf>
  </cellXfs>
  <cellStyles count="9">
    <cellStyle name="標準" xfId="0" builtinId="0"/>
    <cellStyle name="標準 2" xfId="1" xr:uid="{00000000-0005-0000-0000-000001000000}"/>
    <cellStyle name="標準 2 2" xfId="7" xr:uid="{0F8788A4-C694-48DA-9146-A2784C267A23}"/>
    <cellStyle name="標準 3" xfId="2" xr:uid="{00000000-0005-0000-0000-000002000000}"/>
    <cellStyle name="標準 4" xfId="3" xr:uid="{00000000-0005-0000-0000-000003000000}"/>
    <cellStyle name="標準 4 2" xfId="4" xr:uid="{6DB1CB24-D1E6-4DB2-BFE8-4FE8F9CBE995}"/>
    <cellStyle name="標準 4 2 2" xfId="6" xr:uid="{72D059AF-479B-45FF-B323-255F12FDE33A}"/>
    <cellStyle name="標準 4 3" xfId="5" xr:uid="{C960D430-E156-48DF-AB9E-1F0D9F9B117D}"/>
    <cellStyle name="標準 5" xfId="8" xr:uid="{1917266A-0A43-46AD-B221-790EDD3E93E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808080"/>
      <rgbColor rgb="FFDAEEF3"/>
      <rgbColor rgb="FFC0C0C0"/>
      <rgbColor rgb="FF92CDDC"/>
      <rgbColor rgb="FFDBE5F1"/>
      <rgbColor rgb="FFFFFF00"/>
      <rgbColor rgb="FF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  <color rgb="FFBFBFBF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492-8515-4822-A99E-194945037ED3}">
  <sheetPr>
    <pageSetUpPr fitToPage="1"/>
  </sheetPr>
  <dimension ref="A1:Q552"/>
  <sheetViews>
    <sheetView showGridLines="0" zoomScaleNormal="100" zoomScaleSheetLayoutView="100" workbookViewId="0">
      <pane ySplit="5" topLeftCell="A515" activePane="bottomLeft" state="frozen"/>
      <selection activeCell="K454" sqref="K454"/>
      <selection pane="bottomLeft" activeCell="C544" sqref="C544"/>
    </sheetView>
  </sheetViews>
  <sheetFormatPr defaultColWidth="8.75" defaultRowHeight="13.15" customHeight="1"/>
  <cols>
    <col min="1" max="1" width="12.75" style="77" customWidth="1"/>
    <col min="2" max="2" width="8.625" style="97" customWidth="1"/>
    <col min="3" max="3" width="7.25" style="100" customWidth="1"/>
    <col min="4" max="4" width="4.75" style="100" customWidth="1"/>
    <col min="5" max="5" width="15.625" style="97" customWidth="1"/>
    <col min="6" max="6" width="3.625" style="101" customWidth="1"/>
    <col min="7" max="7" width="5.625" style="101" customWidth="1"/>
    <col min="8" max="8" width="3.625" style="101" customWidth="1"/>
    <col min="9" max="9" width="15.625" style="97" customWidth="1"/>
    <col min="10" max="10" width="8.625" style="97" customWidth="1"/>
    <col min="11" max="12" width="9.625" style="102" customWidth="1"/>
    <col min="13" max="13" width="6.75" style="97" customWidth="1"/>
    <col min="14" max="15" width="8.75" style="77" customWidth="1"/>
    <col min="16" max="17" width="8.75" style="76" customWidth="1"/>
    <col min="18" max="16384" width="8.75" style="77"/>
  </cols>
  <sheetData>
    <row r="1" spans="1:16" ht="19.5" customHeight="1" thickTop="1" thickBot="1">
      <c r="A1" s="71" t="s">
        <v>69</v>
      </c>
      <c r="B1" s="72"/>
      <c r="C1" s="73"/>
      <c r="D1" s="73"/>
      <c r="E1" s="72"/>
      <c r="F1" s="74"/>
      <c r="G1" s="74"/>
      <c r="H1" s="74"/>
      <c r="I1" s="72"/>
      <c r="J1" s="72"/>
      <c r="K1" s="695">
        <f ca="1">TODAY()</f>
        <v>44986</v>
      </c>
      <c r="L1" s="695"/>
      <c r="M1" s="72"/>
      <c r="N1" s="75"/>
      <c r="O1" s="75"/>
      <c r="P1" s="75"/>
    </row>
    <row r="2" spans="1:16" ht="14.25" customHeight="1" thickTop="1">
      <c r="A2" s="75"/>
      <c r="B2" s="72"/>
      <c r="C2" s="73"/>
      <c r="D2" s="73"/>
      <c r="E2" s="72"/>
      <c r="F2" s="74"/>
      <c r="G2" s="74"/>
      <c r="H2" s="74"/>
      <c r="I2" s="72"/>
      <c r="J2" s="72"/>
      <c r="K2" s="696" t="s">
        <v>0</v>
      </c>
      <c r="L2" s="696"/>
      <c r="M2" s="72"/>
      <c r="N2" s="75"/>
      <c r="O2" s="75"/>
      <c r="P2" s="75"/>
    </row>
    <row r="3" spans="1:16" ht="21" customHeight="1">
      <c r="A3" s="78" t="s">
        <v>82</v>
      </c>
      <c r="B3" s="79"/>
      <c r="C3" s="80"/>
      <c r="D3" s="80"/>
      <c r="E3" s="79"/>
      <c r="F3" s="81"/>
      <c r="G3" s="81"/>
      <c r="H3" s="81"/>
      <c r="I3" s="79"/>
      <c r="J3" s="79"/>
      <c r="K3" s="82"/>
      <c r="L3" s="82"/>
      <c r="M3" s="72"/>
      <c r="N3" s="75"/>
      <c r="O3" s="75"/>
      <c r="P3" s="75"/>
    </row>
    <row r="4" spans="1:16" ht="8.1" customHeight="1">
      <c r="A4" s="83"/>
      <c r="B4" s="84"/>
      <c r="C4" s="85"/>
      <c r="D4" s="85"/>
      <c r="E4" s="84"/>
      <c r="F4" s="86"/>
      <c r="G4" s="86"/>
      <c r="H4" s="86"/>
      <c r="I4" s="84"/>
      <c r="J4" s="84"/>
      <c r="K4" s="48"/>
      <c r="L4" s="48"/>
      <c r="M4" s="72"/>
      <c r="N4" s="75"/>
      <c r="O4" s="75"/>
      <c r="P4" s="75"/>
    </row>
    <row r="5" spans="1:16" ht="17.25" customHeight="1">
      <c r="A5" s="87" t="s">
        <v>1</v>
      </c>
      <c r="B5" s="88" t="s">
        <v>2</v>
      </c>
      <c r="C5" s="89" t="s">
        <v>3</v>
      </c>
      <c r="D5" s="90" t="s">
        <v>72</v>
      </c>
      <c r="E5" s="91" t="s">
        <v>4</v>
      </c>
      <c r="F5" s="697" t="s">
        <v>5</v>
      </c>
      <c r="G5" s="698"/>
      <c r="H5" s="698"/>
      <c r="I5" s="92" t="s">
        <v>6</v>
      </c>
      <c r="J5" s="93" t="s">
        <v>7</v>
      </c>
      <c r="K5" s="88" t="s">
        <v>8</v>
      </c>
      <c r="L5" s="88" t="s">
        <v>9</v>
      </c>
      <c r="M5" s="94"/>
      <c r="N5" s="75"/>
      <c r="O5" s="75"/>
      <c r="P5" s="75"/>
    </row>
    <row r="6" spans="1:16" ht="12.75" customHeight="1">
      <c r="A6" s="5" t="s">
        <v>112</v>
      </c>
      <c r="B6" s="36" t="s">
        <v>70</v>
      </c>
      <c r="C6" s="46"/>
      <c r="D6" s="46"/>
      <c r="E6" s="98"/>
      <c r="F6" s="45"/>
      <c r="G6" s="45"/>
      <c r="H6" s="45"/>
      <c r="I6" s="45"/>
      <c r="J6" s="67"/>
      <c r="K6" s="47"/>
      <c r="L6" s="47"/>
    </row>
    <row r="7" spans="1:16" ht="13.15" customHeight="1">
      <c r="A7" s="6">
        <v>44654</v>
      </c>
      <c r="B7" s="51" t="s">
        <v>71</v>
      </c>
      <c r="C7" s="11">
        <v>0.29166666666666669</v>
      </c>
      <c r="D7" s="11"/>
      <c r="E7" s="37"/>
      <c r="F7" s="38"/>
      <c r="G7" s="103" t="s">
        <v>108</v>
      </c>
      <c r="H7" s="38"/>
      <c r="I7" s="39"/>
      <c r="J7" s="35"/>
      <c r="K7" s="9"/>
      <c r="L7" s="9"/>
    </row>
    <row r="8" spans="1:16" ht="13.15" customHeight="1">
      <c r="A8" s="2" t="s">
        <v>109</v>
      </c>
      <c r="B8" s="52"/>
      <c r="C8" s="11">
        <v>0.3263888888888889</v>
      </c>
      <c r="D8" s="114">
        <v>6.25E-2</v>
      </c>
      <c r="E8" s="37" t="s">
        <v>212</v>
      </c>
      <c r="F8" s="38" t="s">
        <v>318</v>
      </c>
      <c r="G8" s="38" t="s">
        <v>10</v>
      </c>
      <c r="H8" s="38" t="s">
        <v>319</v>
      </c>
      <c r="I8" s="39" t="s">
        <v>188</v>
      </c>
      <c r="J8" s="35" t="s">
        <v>126</v>
      </c>
      <c r="K8" s="9" t="s">
        <v>12</v>
      </c>
      <c r="L8" s="9" t="s">
        <v>11</v>
      </c>
    </row>
    <row r="9" spans="1:16" ht="13.15" customHeight="1">
      <c r="A9" s="1"/>
      <c r="B9" s="66"/>
      <c r="C9" s="10">
        <f t="shared" ref="C9:C14" si="0">IF(D8&lt;&gt;"",C8+D8,0)</f>
        <v>0.3888888888888889</v>
      </c>
      <c r="D9" s="115">
        <v>5.5555555555555552E-2</v>
      </c>
      <c r="E9" s="7" t="s">
        <v>211</v>
      </c>
      <c r="F9" s="40" t="s">
        <v>317</v>
      </c>
      <c r="G9" s="40" t="s">
        <v>10</v>
      </c>
      <c r="H9" s="40" t="s">
        <v>318</v>
      </c>
      <c r="I9" s="3" t="s">
        <v>11</v>
      </c>
      <c r="J9" s="33" t="s">
        <v>127</v>
      </c>
      <c r="K9" s="8" t="s">
        <v>186</v>
      </c>
      <c r="L9" s="8" t="s">
        <v>188</v>
      </c>
    </row>
    <row r="10" spans="1:16" ht="13.15" customHeight="1">
      <c r="A10" s="2"/>
      <c r="B10" s="66"/>
      <c r="C10" s="10">
        <f t="shared" si="0"/>
        <v>0.44444444444444442</v>
      </c>
      <c r="D10" s="115">
        <v>5.5555555555555552E-2</v>
      </c>
      <c r="E10" s="7" t="s">
        <v>210</v>
      </c>
      <c r="F10" s="40" t="s">
        <v>320</v>
      </c>
      <c r="G10" s="40" t="s">
        <v>10</v>
      </c>
      <c r="H10" s="40" t="s">
        <v>319</v>
      </c>
      <c r="I10" s="3" t="s">
        <v>16</v>
      </c>
      <c r="J10" s="33" t="s">
        <v>128</v>
      </c>
      <c r="K10" s="33" t="s">
        <v>24</v>
      </c>
      <c r="L10" s="33" t="s">
        <v>31</v>
      </c>
    </row>
    <row r="11" spans="1:16" ht="13.15" customHeight="1">
      <c r="A11" s="2"/>
      <c r="B11" s="66"/>
      <c r="C11" s="10">
        <f t="shared" si="0"/>
        <v>0.5</v>
      </c>
      <c r="D11" s="115">
        <v>4.8611111111111112E-2</v>
      </c>
      <c r="E11" s="7" t="s">
        <v>209</v>
      </c>
      <c r="F11" s="40" t="s">
        <v>322</v>
      </c>
      <c r="G11" s="40" t="s">
        <v>323</v>
      </c>
      <c r="H11" s="40" t="s">
        <v>319</v>
      </c>
      <c r="I11" s="3" t="s">
        <v>31</v>
      </c>
      <c r="J11" s="33" t="s">
        <v>129</v>
      </c>
      <c r="K11" s="33" t="s">
        <v>54</v>
      </c>
      <c r="L11" s="33" t="s">
        <v>16</v>
      </c>
    </row>
    <row r="12" spans="1:16" ht="13.15" customHeight="1">
      <c r="A12" s="2"/>
      <c r="B12" s="66"/>
      <c r="C12" s="10">
        <f t="shared" si="0"/>
        <v>0.54861111111111116</v>
      </c>
      <c r="D12" s="115">
        <v>6.9444444444444434E-2</v>
      </c>
      <c r="E12" s="95" t="s">
        <v>187</v>
      </c>
      <c r="F12" s="42" t="s">
        <v>318</v>
      </c>
      <c r="G12" s="42" t="s">
        <v>10</v>
      </c>
      <c r="H12" s="42" t="s">
        <v>321</v>
      </c>
      <c r="I12" s="96" t="s">
        <v>192</v>
      </c>
      <c r="J12" s="33" t="s">
        <v>138</v>
      </c>
      <c r="K12" s="99" t="s">
        <v>43</v>
      </c>
      <c r="L12" s="99" t="s">
        <v>42</v>
      </c>
    </row>
    <row r="13" spans="1:16" ht="13.15" customHeight="1">
      <c r="A13" s="2"/>
      <c r="B13" s="66"/>
      <c r="C13" s="10">
        <f t="shared" si="0"/>
        <v>0.61805555555555558</v>
      </c>
      <c r="D13" s="115">
        <v>6.25E-2</v>
      </c>
      <c r="E13" s="95" t="s">
        <v>43</v>
      </c>
      <c r="F13" s="42" t="s">
        <v>318</v>
      </c>
      <c r="G13" s="42" t="s">
        <v>10</v>
      </c>
      <c r="H13" s="42" t="s">
        <v>321</v>
      </c>
      <c r="I13" s="96" t="s">
        <v>42</v>
      </c>
      <c r="J13" s="33" t="s">
        <v>139</v>
      </c>
      <c r="K13" s="99" t="s">
        <v>187</v>
      </c>
      <c r="L13" s="99" t="s">
        <v>96</v>
      </c>
    </row>
    <row r="14" spans="1:16" ht="13.15" customHeight="1">
      <c r="A14" s="2"/>
      <c r="B14" s="66"/>
      <c r="C14" s="10">
        <f t="shared" si="0"/>
        <v>0.68055555555555558</v>
      </c>
      <c r="D14" s="115">
        <v>6.9444444444444434E-2</v>
      </c>
      <c r="E14" s="95" t="s">
        <v>124</v>
      </c>
      <c r="F14" s="42" t="s">
        <v>321</v>
      </c>
      <c r="G14" s="42" t="s">
        <v>10</v>
      </c>
      <c r="H14" s="42" t="s">
        <v>318</v>
      </c>
      <c r="I14" s="96" t="s">
        <v>33</v>
      </c>
      <c r="J14" s="33" t="s">
        <v>130</v>
      </c>
      <c r="K14" s="41" t="s">
        <v>28</v>
      </c>
      <c r="L14" s="41" t="s">
        <v>120</v>
      </c>
    </row>
    <row r="15" spans="1:16" ht="13.15" customHeight="1">
      <c r="A15" s="2"/>
      <c r="B15" s="66"/>
      <c r="C15" s="70">
        <f>IF(D14&lt;&gt;"",C14+D14,0)</f>
        <v>0.75</v>
      </c>
      <c r="D15" s="115">
        <v>5.2083333333333336E-2</v>
      </c>
      <c r="E15" s="110" t="s">
        <v>28</v>
      </c>
      <c r="F15" s="104" t="s">
        <v>317</v>
      </c>
      <c r="G15" s="104" t="s">
        <v>10</v>
      </c>
      <c r="H15" s="104" t="s">
        <v>319</v>
      </c>
      <c r="I15" s="112" t="s">
        <v>120</v>
      </c>
      <c r="J15" s="34" t="s">
        <v>131</v>
      </c>
      <c r="K15" s="106" t="s">
        <v>124</v>
      </c>
      <c r="L15" s="106" t="s">
        <v>33</v>
      </c>
    </row>
    <row r="16" spans="1:16" ht="13.15" customHeight="1">
      <c r="A16" s="2"/>
      <c r="B16" s="68"/>
      <c r="C16" s="107">
        <f>IF(D15&lt;&gt;"",C15+D15,0)</f>
        <v>0.80208333333333337</v>
      </c>
      <c r="D16" s="107"/>
      <c r="E16" s="111"/>
      <c r="F16" s="103"/>
      <c r="G16" s="103" t="s">
        <v>80</v>
      </c>
      <c r="H16" s="103"/>
      <c r="I16" s="113"/>
      <c r="J16" s="108"/>
      <c r="K16" s="109"/>
      <c r="L16" s="109"/>
    </row>
    <row r="17" spans="1:16" ht="12.75" customHeight="1">
      <c r="A17" s="5" t="s">
        <v>113</v>
      </c>
      <c r="B17" s="36" t="s">
        <v>70</v>
      </c>
      <c r="C17" s="46"/>
      <c r="D17" s="46"/>
      <c r="E17" s="98"/>
      <c r="F17" s="45"/>
      <c r="G17" s="45"/>
      <c r="H17" s="45"/>
      <c r="I17" s="45"/>
      <c r="J17" s="67"/>
      <c r="K17" s="47"/>
      <c r="L17" s="47"/>
    </row>
    <row r="18" spans="1:16" ht="13.15" customHeight="1">
      <c r="A18" s="6">
        <v>44661</v>
      </c>
      <c r="B18" s="51" t="s">
        <v>71</v>
      </c>
      <c r="C18" s="11">
        <v>0.29166666666666669</v>
      </c>
      <c r="D18" s="11"/>
      <c r="E18" s="37"/>
      <c r="F18" s="38"/>
      <c r="G18" s="103" t="s">
        <v>108</v>
      </c>
      <c r="H18" s="38"/>
      <c r="I18" s="39"/>
      <c r="J18" s="35"/>
      <c r="K18" s="9"/>
      <c r="L18" s="9"/>
    </row>
    <row r="19" spans="1:16" ht="13.15" customHeight="1">
      <c r="A19" s="2" t="s">
        <v>109</v>
      </c>
      <c r="B19" s="52"/>
      <c r="C19" s="11">
        <v>0.3263888888888889</v>
      </c>
      <c r="D19" s="114">
        <v>5.5555555555555552E-2</v>
      </c>
      <c r="E19" s="37" t="s">
        <v>223</v>
      </c>
      <c r="F19" s="38" t="s">
        <v>319</v>
      </c>
      <c r="G19" s="38" t="s">
        <v>10</v>
      </c>
      <c r="H19" s="38" t="s">
        <v>318</v>
      </c>
      <c r="I19" s="39" t="s">
        <v>37</v>
      </c>
      <c r="J19" s="35" t="s">
        <v>180</v>
      </c>
      <c r="K19" s="9" t="s">
        <v>181</v>
      </c>
      <c r="L19" s="9" t="s">
        <v>181</v>
      </c>
    </row>
    <row r="20" spans="1:16" ht="13.15" customHeight="1">
      <c r="A20" s="1"/>
      <c r="B20" s="66"/>
      <c r="C20" s="10">
        <f t="shared" ref="C20:C25" si="1">IF(D19&lt;&gt;"",C19+D19,0)</f>
        <v>0.38194444444444442</v>
      </c>
      <c r="D20" s="115">
        <v>4.8611111111111112E-2</v>
      </c>
      <c r="E20" s="7" t="s">
        <v>29</v>
      </c>
      <c r="F20" s="40" t="s">
        <v>318</v>
      </c>
      <c r="G20" s="40" t="s">
        <v>10</v>
      </c>
      <c r="H20" s="40" t="s">
        <v>321</v>
      </c>
      <c r="I20" s="3" t="s">
        <v>22</v>
      </c>
      <c r="J20" s="33" t="s">
        <v>182</v>
      </c>
      <c r="K20" s="8" t="s">
        <v>196</v>
      </c>
      <c r="L20" s="8" t="s">
        <v>196</v>
      </c>
    </row>
    <row r="21" spans="1:16" ht="13.15" customHeight="1">
      <c r="A21" s="2"/>
      <c r="B21" s="66"/>
      <c r="C21" s="10">
        <f t="shared" si="1"/>
        <v>0.43055555555555552</v>
      </c>
      <c r="D21" s="115">
        <v>6.25E-2</v>
      </c>
      <c r="E21" s="7" t="s">
        <v>183</v>
      </c>
      <c r="F21" s="40" t="s">
        <v>319</v>
      </c>
      <c r="G21" s="40" t="s">
        <v>323</v>
      </c>
      <c r="H21" s="40" t="s">
        <v>322</v>
      </c>
      <c r="I21" s="3" t="s">
        <v>15</v>
      </c>
      <c r="J21" s="33" t="s">
        <v>136</v>
      </c>
      <c r="K21" s="33" t="s">
        <v>32</v>
      </c>
      <c r="L21" s="33" t="s">
        <v>73</v>
      </c>
    </row>
    <row r="22" spans="1:16" ht="13.15" customHeight="1">
      <c r="A22" s="2"/>
      <c r="B22" s="66"/>
      <c r="C22" s="10">
        <f t="shared" si="1"/>
        <v>0.49305555555555552</v>
      </c>
      <c r="D22" s="115">
        <v>5.5555555555555552E-2</v>
      </c>
      <c r="E22" s="7" t="s">
        <v>32</v>
      </c>
      <c r="F22" s="40" t="s">
        <v>320</v>
      </c>
      <c r="G22" s="40" t="s">
        <v>10</v>
      </c>
      <c r="H22" s="40" t="s">
        <v>318</v>
      </c>
      <c r="I22" s="3" t="s">
        <v>184</v>
      </c>
      <c r="J22" s="33" t="s">
        <v>137</v>
      </c>
      <c r="K22" s="33" t="s">
        <v>75</v>
      </c>
      <c r="L22" s="33" t="s">
        <v>24</v>
      </c>
    </row>
    <row r="23" spans="1:16" ht="13.15" customHeight="1">
      <c r="A23" s="2"/>
      <c r="B23" s="66"/>
      <c r="C23" s="10">
        <f t="shared" si="1"/>
        <v>0.54861111111111105</v>
      </c>
      <c r="D23" s="115">
        <v>6.9444444444444434E-2</v>
      </c>
      <c r="E23" s="95" t="s">
        <v>19</v>
      </c>
      <c r="F23" s="42" t="s">
        <v>318</v>
      </c>
      <c r="G23" s="42" t="s">
        <v>10</v>
      </c>
      <c r="H23" s="42" t="s">
        <v>321</v>
      </c>
      <c r="I23" s="96" t="s">
        <v>121</v>
      </c>
      <c r="J23" s="33" t="s">
        <v>165</v>
      </c>
      <c r="K23" s="99" t="s">
        <v>18</v>
      </c>
      <c r="L23" s="99" t="s">
        <v>200</v>
      </c>
    </row>
    <row r="24" spans="1:16" ht="13.15" customHeight="1">
      <c r="A24" s="2"/>
      <c r="B24" s="66"/>
      <c r="C24" s="10">
        <f t="shared" si="1"/>
        <v>0.61805555555555547</v>
      </c>
      <c r="D24" s="115">
        <v>6.25E-2</v>
      </c>
      <c r="E24" s="95" t="s">
        <v>18</v>
      </c>
      <c r="F24" s="42" t="s">
        <v>321</v>
      </c>
      <c r="G24" s="42" t="s">
        <v>10</v>
      </c>
      <c r="H24" s="42" t="s">
        <v>318</v>
      </c>
      <c r="I24" s="96" t="s">
        <v>185</v>
      </c>
      <c r="J24" s="33" t="s">
        <v>166</v>
      </c>
      <c r="K24" s="99" t="s">
        <v>19</v>
      </c>
      <c r="L24" s="99" t="s">
        <v>121</v>
      </c>
    </row>
    <row r="25" spans="1:16" ht="13.15" customHeight="1">
      <c r="A25" s="2"/>
      <c r="B25" s="66"/>
      <c r="C25" s="10">
        <f t="shared" si="1"/>
        <v>0.68055555555555547</v>
      </c>
      <c r="D25" s="115">
        <v>6.9444444444444434E-2</v>
      </c>
      <c r="E25" s="95" t="s">
        <v>189</v>
      </c>
      <c r="F25" s="42" t="s">
        <v>319</v>
      </c>
      <c r="G25" s="42" t="s">
        <v>10</v>
      </c>
      <c r="H25" s="42" t="s">
        <v>317</v>
      </c>
      <c r="I25" s="96" t="s">
        <v>194</v>
      </c>
      <c r="J25" s="33" t="s">
        <v>167</v>
      </c>
      <c r="K25" s="41" t="s">
        <v>94</v>
      </c>
      <c r="L25" s="41" t="s">
        <v>95</v>
      </c>
    </row>
    <row r="26" spans="1:16" ht="13.15" customHeight="1">
      <c r="A26" s="2"/>
      <c r="B26" s="66"/>
      <c r="C26" s="70">
        <f>IF(D25&lt;&gt;"",C25+D25,0)</f>
        <v>0.74999999999999989</v>
      </c>
      <c r="D26" s="115">
        <v>5.2083333333333336E-2</v>
      </c>
      <c r="E26" s="110" t="s">
        <v>190</v>
      </c>
      <c r="F26" s="104" t="s">
        <v>321</v>
      </c>
      <c r="G26" s="104" t="s">
        <v>10</v>
      </c>
      <c r="H26" s="104" t="s">
        <v>319</v>
      </c>
      <c r="I26" s="112" t="s">
        <v>195</v>
      </c>
      <c r="J26" s="34" t="s">
        <v>146</v>
      </c>
      <c r="K26" s="106" t="s">
        <v>198</v>
      </c>
      <c r="L26" s="106" t="s">
        <v>93</v>
      </c>
    </row>
    <row r="27" spans="1:16" ht="13.15" customHeight="1">
      <c r="A27" s="2"/>
      <c r="B27" s="68"/>
      <c r="C27" s="107">
        <f>IF(D26&lt;&gt;"",C26+D26,0)</f>
        <v>0.80208333333333326</v>
      </c>
      <c r="D27" s="107"/>
      <c r="E27" s="111"/>
      <c r="F27" s="103"/>
      <c r="G27" s="103" t="s">
        <v>80</v>
      </c>
      <c r="H27" s="103"/>
      <c r="I27" s="113"/>
      <c r="J27" s="108"/>
      <c r="K27" s="109"/>
      <c r="L27" s="109"/>
    </row>
    <row r="28" spans="1:16" ht="13.15" customHeight="1">
      <c r="A28" s="139"/>
      <c r="B28" s="140"/>
      <c r="C28" s="141"/>
      <c r="D28" s="141"/>
      <c r="E28" s="142" t="s">
        <v>110</v>
      </c>
      <c r="F28" s="143"/>
      <c r="G28" s="143"/>
      <c r="H28" s="143"/>
      <c r="I28" s="144"/>
      <c r="J28" s="144"/>
      <c r="K28" s="145"/>
      <c r="L28" s="145"/>
      <c r="M28" s="72"/>
      <c r="N28" s="75"/>
      <c r="O28" s="75"/>
      <c r="P28" s="75"/>
    </row>
    <row r="29" spans="1:16" ht="13.15" customHeight="1">
      <c r="A29" s="146">
        <v>44667</v>
      </c>
      <c r="B29" s="147" t="s">
        <v>118</v>
      </c>
      <c r="C29" s="148">
        <v>0.52083333333333337</v>
      </c>
      <c r="D29" s="149"/>
      <c r="E29" s="699" t="s">
        <v>81</v>
      </c>
      <c r="F29" s="700"/>
      <c r="G29" s="700"/>
      <c r="H29" s="700"/>
      <c r="I29" s="701"/>
      <c r="J29" s="150"/>
      <c r="K29" s="151"/>
      <c r="L29" s="151"/>
      <c r="M29" s="94"/>
      <c r="N29" s="75"/>
      <c r="O29" s="75"/>
      <c r="P29" s="75"/>
    </row>
    <row r="30" spans="1:16" ht="12.75" customHeight="1">
      <c r="A30" s="152" t="s">
        <v>21</v>
      </c>
      <c r="B30" s="153" t="s">
        <v>119</v>
      </c>
      <c r="C30" s="154">
        <v>0.60416666666666663</v>
      </c>
      <c r="D30" s="155"/>
      <c r="E30" s="692"/>
      <c r="F30" s="693"/>
      <c r="G30" s="693"/>
      <c r="H30" s="693"/>
      <c r="I30" s="694"/>
      <c r="J30" s="156"/>
      <c r="K30" s="157"/>
      <c r="L30" s="157"/>
      <c r="M30" s="94"/>
      <c r="N30" s="75"/>
      <c r="O30" s="75"/>
      <c r="P30" s="75"/>
    </row>
    <row r="31" spans="1:16" ht="12.75" customHeight="1">
      <c r="A31" s="158" t="s">
        <v>1</v>
      </c>
      <c r="B31" s="158" t="s">
        <v>2</v>
      </c>
      <c r="C31" s="158" t="s">
        <v>3</v>
      </c>
      <c r="D31" s="159"/>
      <c r="E31" s="160" t="s">
        <v>4</v>
      </c>
      <c r="F31" s="702" t="s">
        <v>5</v>
      </c>
      <c r="G31" s="703"/>
      <c r="H31" s="703"/>
      <c r="I31" s="161" t="s">
        <v>6</v>
      </c>
      <c r="J31" s="162" t="s">
        <v>34</v>
      </c>
      <c r="K31" s="158" t="s">
        <v>67</v>
      </c>
      <c r="L31" s="158" t="s">
        <v>68</v>
      </c>
    </row>
    <row r="32" spans="1:16" ht="13.15" customHeight="1">
      <c r="A32" s="146">
        <v>44675</v>
      </c>
      <c r="B32" s="163" t="s">
        <v>241</v>
      </c>
      <c r="C32" s="164">
        <v>0.38194444444444442</v>
      </c>
      <c r="D32" s="164"/>
      <c r="E32" s="704" t="s">
        <v>84</v>
      </c>
      <c r="F32" s="705"/>
      <c r="G32" s="705"/>
      <c r="H32" s="705"/>
      <c r="I32" s="706"/>
      <c r="J32" s="150"/>
      <c r="K32" s="151"/>
      <c r="L32" s="151"/>
    </row>
    <row r="33" spans="1:12" ht="13.15" customHeight="1">
      <c r="A33" s="168" t="s">
        <v>109</v>
      </c>
      <c r="B33" s="169"/>
      <c r="C33" s="170">
        <v>0.39930555555555558</v>
      </c>
      <c r="D33" s="170"/>
      <c r="E33" s="171" t="s">
        <v>267</v>
      </c>
      <c r="F33" s="172"/>
      <c r="G33" s="173" t="s">
        <v>268</v>
      </c>
      <c r="H33" s="172"/>
      <c r="I33" s="174" t="s">
        <v>240</v>
      </c>
      <c r="J33" s="175"/>
      <c r="K33" s="176"/>
      <c r="L33" s="176"/>
    </row>
    <row r="34" spans="1:12" ht="13.15" customHeight="1">
      <c r="A34" s="168"/>
      <c r="B34" s="177"/>
      <c r="C34" s="170">
        <v>0.4236111111111111</v>
      </c>
      <c r="D34" s="178"/>
      <c r="E34" s="227" t="s">
        <v>336</v>
      </c>
      <c r="F34" s="172"/>
      <c r="G34" s="173" t="s">
        <v>10</v>
      </c>
      <c r="H34" s="172"/>
      <c r="I34" s="268" t="s">
        <v>337</v>
      </c>
      <c r="J34" s="175"/>
      <c r="K34" s="175"/>
      <c r="L34" s="175"/>
    </row>
    <row r="35" spans="1:12" ht="13.15" customHeight="1">
      <c r="A35" s="168"/>
      <c r="B35" s="177"/>
      <c r="C35" s="170">
        <v>0.44791666666666669</v>
      </c>
      <c r="D35" s="178"/>
      <c r="E35" s="228" t="s">
        <v>338</v>
      </c>
      <c r="F35" s="173"/>
      <c r="G35" s="173" t="s">
        <v>10</v>
      </c>
      <c r="H35" s="173"/>
      <c r="I35" s="174" t="s">
        <v>339</v>
      </c>
      <c r="J35" s="175"/>
      <c r="K35" s="267" t="s">
        <v>337</v>
      </c>
      <c r="L35" s="267" t="s">
        <v>337</v>
      </c>
    </row>
    <row r="36" spans="1:12" ht="13.15" customHeight="1">
      <c r="A36" s="168"/>
      <c r="B36" s="177"/>
      <c r="C36" s="170">
        <v>0.47222222222222227</v>
      </c>
      <c r="D36" s="178"/>
      <c r="E36" s="269" t="s">
        <v>359</v>
      </c>
      <c r="F36" s="173"/>
      <c r="G36" s="173" t="s">
        <v>10</v>
      </c>
      <c r="H36" s="173"/>
      <c r="I36" s="174" t="s">
        <v>340</v>
      </c>
      <c r="J36" s="175"/>
      <c r="K36" s="175"/>
      <c r="L36" s="175"/>
    </row>
    <row r="37" spans="1:12" ht="13.15" customHeight="1">
      <c r="A37" s="168"/>
      <c r="B37" s="177"/>
      <c r="C37" s="170">
        <v>0.49652777777777773</v>
      </c>
      <c r="D37" s="178"/>
      <c r="E37" s="228" t="s">
        <v>342</v>
      </c>
      <c r="F37" s="173"/>
      <c r="G37" s="182" t="s">
        <v>10</v>
      </c>
      <c r="H37" s="173"/>
      <c r="I37" s="174" t="s">
        <v>240</v>
      </c>
      <c r="J37" s="267" t="s">
        <v>337</v>
      </c>
      <c r="K37" s="175"/>
      <c r="L37" s="175"/>
    </row>
    <row r="38" spans="1:12" ht="13.15" customHeight="1">
      <c r="A38" s="168"/>
      <c r="B38" s="177"/>
      <c r="C38" s="170" t="s">
        <v>343</v>
      </c>
      <c r="D38" s="178"/>
      <c r="E38" s="228"/>
      <c r="F38" s="173"/>
      <c r="G38" s="182" t="s">
        <v>343</v>
      </c>
      <c r="H38" s="173"/>
      <c r="I38" s="174"/>
      <c r="J38" s="175"/>
      <c r="K38" s="175"/>
      <c r="L38" s="175"/>
    </row>
    <row r="39" spans="1:12" ht="13.15" customHeight="1">
      <c r="A39" s="168"/>
      <c r="B39" s="177"/>
      <c r="C39" s="170">
        <v>0.57291666666666663</v>
      </c>
      <c r="D39" s="170"/>
      <c r="E39" s="171" t="s">
        <v>239</v>
      </c>
      <c r="F39" s="172"/>
      <c r="G39" s="173" t="s">
        <v>10</v>
      </c>
      <c r="H39" s="172"/>
      <c r="I39" s="174"/>
      <c r="J39" s="175"/>
      <c r="K39" s="179"/>
      <c r="L39" s="179"/>
    </row>
    <row r="40" spans="1:12" ht="13.15" customHeight="1">
      <c r="A40" s="168"/>
      <c r="B40" s="177"/>
      <c r="C40" s="170">
        <v>0.59722222222222221</v>
      </c>
      <c r="D40" s="170"/>
      <c r="E40" s="180" t="s">
        <v>238</v>
      </c>
      <c r="F40" s="181"/>
      <c r="G40" s="182" t="s">
        <v>10</v>
      </c>
      <c r="H40" s="181"/>
      <c r="I40" s="183"/>
      <c r="J40" s="175"/>
      <c r="K40" s="179"/>
      <c r="L40" s="179"/>
    </row>
    <row r="41" spans="1:12" ht="13.15" customHeight="1">
      <c r="A41" s="168"/>
      <c r="B41" s="177"/>
      <c r="C41" s="170">
        <v>0.62152777777777779</v>
      </c>
      <c r="D41" s="170"/>
      <c r="E41" s="180" t="s">
        <v>237</v>
      </c>
      <c r="F41" s="181"/>
      <c r="G41" s="182" t="s">
        <v>10</v>
      </c>
      <c r="H41" s="181"/>
      <c r="I41" s="183"/>
      <c r="J41" s="184"/>
      <c r="K41" s="185"/>
      <c r="L41" s="185"/>
    </row>
    <row r="42" spans="1:12" ht="13.15" customHeight="1">
      <c r="A42" s="168"/>
      <c r="B42" s="177"/>
      <c r="C42" s="186">
        <v>0.63194444444444442</v>
      </c>
      <c r="D42" s="178"/>
      <c r="E42" s="707" t="s">
        <v>236</v>
      </c>
      <c r="F42" s="708"/>
      <c r="G42" s="708"/>
      <c r="H42" s="708"/>
      <c r="I42" s="709"/>
      <c r="J42" s="190"/>
      <c r="K42" s="191"/>
      <c r="L42" s="191"/>
    </row>
    <row r="43" spans="1:12" ht="12.75" customHeight="1">
      <c r="A43" s="5" t="s">
        <v>114</v>
      </c>
      <c r="B43" s="36" t="s">
        <v>70</v>
      </c>
      <c r="C43" s="46"/>
      <c r="D43" s="46"/>
      <c r="E43" s="98"/>
      <c r="F43" s="45"/>
      <c r="G43" s="45"/>
      <c r="H43" s="45"/>
      <c r="I43" s="45"/>
      <c r="J43" s="67"/>
      <c r="K43" s="47"/>
      <c r="L43" s="47"/>
    </row>
    <row r="44" spans="1:12" ht="13.15" customHeight="1">
      <c r="A44" s="6">
        <v>44680</v>
      </c>
      <c r="B44" s="51" t="s">
        <v>71</v>
      </c>
      <c r="C44" s="11">
        <v>0.29166666666666669</v>
      </c>
      <c r="D44" s="11"/>
      <c r="E44" s="37"/>
      <c r="F44" s="38"/>
      <c r="G44" s="103" t="s">
        <v>108</v>
      </c>
      <c r="H44" s="38"/>
      <c r="I44" s="39"/>
      <c r="J44" s="35"/>
      <c r="K44" s="9"/>
      <c r="L44" s="9"/>
    </row>
    <row r="45" spans="1:12" ht="13.15" customHeight="1">
      <c r="A45" s="2" t="s">
        <v>111</v>
      </c>
      <c r="B45" s="52"/>
      <c r="C45" s="11">
        <v>0.3263888888888889</v>
      </c>
      <c r="D45" s="11">
        <v>5.5555555555555552E-2</v>
      </c>
      <c r="E45" s="37" t="s">
        <v>14</v>
      </c>
      <c r="F45" s="38"/>
      <c r="G45" s="38" t="s">
        <v>10</v>
      </c>
      <c r="H45" s="38"/>
      <c r="I45" s="39" t="s">
        <v>208</v>
      </c>
      <c r="J45" s="35" t="s">
        <v>142</v>
      </c>
      <c r="K45" s="120" t="s">
        <v>62</v>
      </c>
      <c r="L45" s="120" t="s">
        <v>74</v>
      </c>
    </row>
    <row r="46" spans="1:12" ht="13.15" customHeight="1">
      <c r="A46" s="1"/>
      <c r="B46" s="66"/>
      <c r="C46" s="10">
        <f t="shared" ref="C46:C51" si="2">IF(D45&lt;&gt;"",C45+D45,0)</f>
        <v>0.38194444444444442</v>
      </c>
      <c r="D46" s="10">
        <v>4.8611111111111112E-2</v>
      </c>
      <c r="E46" s="119" t="s">
        <v>232</v>
      </c>
      <c r="F46" s="40"/>
      <c r="G46" s="40" t="s">
        <v>10</v>
      </c>
      <c r="H46" s="40"/>
      <c r="I46" s="118" t="s">
        <v>234</v>
      </c>
      <c r="J46" s="33" t="s">
        <v>143</v>
      </c>
      <c r="K46" s="8" t="s">
        <v>14</v>
      </c>
      <c r="L46" s="8" t="s">
        <v>107</v>
      </c>
    </row>
    <row r="47" spans="1:12" ht="13.15" customHeight="1">
      <c r="A47" s="2"/>
      <c r="B47" s="66"/>
      <c r="C47" s="10">
        <f t="shared" si="2"/>
        <v>0.43055555555555552</v>
      </c>
      <c r="D47" s="115">
        <v>5.5555555555555552E-2</v>
      </c>
      <c r="E47" s="7" t="s">
        <v>57</v>
      </c>
      <c r="F47" s="40"/>
      <c r="G47" s="40" t="s">
        <v>10</v>
      </c>
      <c r="H47" s="40"/>
      <c r="I47" s="3" t="s">
        <v>37</v>
      </c>
      <c r="J47" s="33" t="s">
        <v>132</v>
      </c>
      <c r="K47" s="33" t="s">
        <v>102</v>
      </c>
      <c r="L47" s="33" t="s">
        <v>102</v>
      </c>
    </row>
    <row r="48" spans="1:12" ht="13.15" customHeight="1">
      <c r="A48" s="2"/>
      <c r="B48" s="66"/>
      <c r="C48" s="10">
        <f t="shared" si="2"/>
        <v>0.48611111111111105</v>
      </c>
      <c r="D48" s="115">
        <v>4.8611111111111112E-2</v>
      </c>
      <c r="E48" s="7" t="s">
        <v>58</v>
      </c>
      <c r="F48" s="40"/>
      <c r="G48" s="40" t="s">
        <v>10</v>
      </c>
      <c r="H48" s="40"/>
      <c r="I48" s="3" t="s">
        <v>36</v>
      </c>
      <c r="J48" s="33" t="s">
        <v>133</v>
      </c>
      <c r="K48" s="33" t="s">
        <v>57</v>
      </c>
      <c r="L48" s="33" t="s">
        <v>57</v>
      </c>
    </row>
    <row r="49" spans="1:12" ht="13.15" customHeight="1">
      <c r="A49" s="2"/>
      <c r="B49" s="66"/>
      <c r="C49" s="10">
        <f t="shared" si="2"/>
        <v>0.53472222222222221</v>
      </c>
      <c r="D49" s="10">
        <v>6.9444444444444434E-2</v>
      </c>
      <c r="E49" s="95" t="s">
        <v>179</v>
      </c>
      <c r="F49" s="42"/>
      <c r="G49" s="42" t="s">
        <v>10</v>
      </c>
      <c r="H49" s="42"/>
      <c r="I49" s="96" t="s">
        <v>206</v>
      </c>
      <c r="J49" s="33" t="s">
        <v>144</v>
      </c>
      <c r="K49" s="99" t="s">
        <v>49</v>
      </c>
      <c r="L49" s="99" t="s">
        <v>33</v>
      </c>
    </row>
    <row r="50" spans="1:12" ht="13.15" customHeight="1">
      <c r="A50" s="2"/>
      <c r="B50" s="66"/>
      <c r="C50" s="10">
        <f t="shared" si="2"/>
        <v>0.60416666666666663</v>
      </c>
      <c r="D50" s="10">
        <v>6.25E-2</v>
      </c>
      <c r="E50" s="95" t="s">
        <v>178</v>
      </c>
      <c r="F50" s="42"/>
      <c r="G50" s="42" t="s">
        <v>10</v>
      </c>
      <c r="H50" s="42"/>
      <c r="I50" s="96" t="s">
        <v>33</v>
      </c>
      <c r="J50" s="33" t="s">
        <v>145</v>
      </c>
      <c r="K50" s="99" t="s">
        <v>27</v>
      </c>
      <c r="L50" s="99" t="s">
        <v>206</v>
      </c>
    </row>
    <row r="51" spans="1:12" ht="13.15" customHeight="1">
      <c r="A51" s="2"/>
      <c r="B51" s="66"/>
      <c r="C51" s="10">
        <f t="shared" si="2"/>
        <v>0.66666666666666663</v>
      </c>
      <c r="D51" s="10">
        <v>6.9444444444444434E-2</v>
      </c>
      <c r="E51" s="95" t="s">
        <v>13</v>
      </c>
      <c r="F51" s="42"/>
      <c r="G51" s="42" t="s">
        <v>10</v>
      </c>
      <c r="H51" s="42"/>
      <c r="I51" s="96" t="s">
        <v>183</v>
      </c>
      <c r="J51" s="43" t="s">
        <v>140</v>
      </c>
      <c r="K51" s="41" t="s">
        <v>204</v>
      </c>
      <c r="L51" s="41" t="s">
        <v>20</v>
      </c>
    </row>
    <row r="52" spans="1:12" ht="13.15" customHeight="1">
      <c r="A52" s="2"/>
      <c r="B52" s="66"/>
      <c r="C52" s="70">
        <f>IF(D51&lt;&gt;"",C51+D51,0)</f>
        <v>0.73611111111111105</v>
      </c>
      <c r="D52" s="115">
        <v>5.2083333333333336E-2</v>
      </c>
      <c r="E52" s="110" t="s">
        <v>204</v>
      </c>
      <c r="F52" s="104"/>
      <c r="G52" s="104" t="s">
        <v>10</v>
      </c>
      <c r="H52" s="104"/>
      <c r="I52" s="112" t="s">
        <v>207</v>
      </c>
      <c r="J52" s="116" t="s">
        <v>141</v>
      </c>
      <c r="K52" s="106" t="s">
        <v>12</v>
      </c>
      <c r="L52" s="106" t="s">
        <v>75</v>
      </c>
    </row>
    <row r="53" spans="1:12" ht="13.15" customHeight="1">
      <c r="A53" s="2"/>
      <c r="B53" s="68"/>
      <c r="C53" s="107">
        <f>IF(D52&lt;&gt;"",C52+D52,0)</f>
        <v>0.78819444444444442</v>
      </c>
      <c r="D53" s="107"/>
      <c r="E53" s="111"/>
      <c r="F53" s="103"/>
      <c r="G53" s="103" t="s">
        <v>80</v>
      </c>
      <c r="H53" s="103"/>
      <c r="I53" s="113"/>
      <c r="J53" s="108"/>
      <c r="K53" s="109"/>
      <c r="L53" s="109"/>
    </row>
    <row r="54" spans="1:12" ht="12.75" customHeight="1">
      <c r="A54" s="192" t="s">
        <v>115</v>
      </c>
      <c r="B54" s="204" t="s">
        <v>358</v>
      </c>
      <c r="C54" s="159"/>
      <c r="D54" s="159"/>
      <c r="E54" s="193"/>
      <c r="F54" s="194"/>
      <c r="G54" s="194"/>
      <c r="H54" s="194"/>
      <c r="I54" s="194"/>
      <c r="J54" s="195"/>
      <c r="K54" s="196"/>
      <c r="L54" s="196"/>
    </row>
    <row r="55" spans="1:12" ht="13.15" customHeight="1">
      <c r="A55" s="146">
        <v>44682</v>
      </c>
      <c r="B55" s="158" t="s">
        <v>2</v>
      </c>
      <c r="C55" s="158" t="s">
        <v>3</v>
      </c>
      <c r="D55" s="229"/>
      <c r="E55" s="230" t="s">
        <v>4</v>
      </c>
      <c r="F55" s="702" t="s">
        <v>5</v>
      </c>
      <c r="G55" s="703"/>
      <c r="H55" s="703"/>
      <c r="I55" s="230" t="s">
        <v>6</v>
      </c>
      <c r="J55" s="162" t="s">
        <v>34</v>
      </c>
      <c r="K55" s="158" t="s">
        <v>347</v>
      </c>
      <c r="L55" s="158" t="s">
        <v>352</v>
      </c>
    </row>
    <row r="56" spans="1:12" ht="13.15" customHeight="1">
      <c r="A56" s="168" t="s">
        <v>109</v>
      </c>
      <c r="B56" s="231" t="s">
        <v>66</v>
      </c>
      <c r="C56" s="232">
        <v>0.41666666666666669</v>
      </c>
      <c r="D56" s="233"/>
      <c r="E56" s="252"/>
      <c r="F56" s="253"/>
      <c r="G56" s="254" t="s">
        <v>10</v>
      </c>
      <c r="H56" s="253"/>
      <c r="I56" s="252"/>
      <c r="J56" s="255"/>
      <c r="K56" s="256"/>
      <c r="L56" s="710" t="s">
        <v>353</v>
      </c>
    </row>
    <row r="57" spans="1:12" ht="13.15" customHeight="1">
      <c r="A57" s="209"/>
      <c r="B57" s="237" t="s">
        <v>346</v>
      </c>
      <c r="C57" s="238">
        <v>0.47916666666666669</v>
      </c>
      <c r="D57" s="239"/>
      <c r="E57" s="257"/>
      <c r="F57" s="258"/>
      <c r="G57" s="259" t="s">
        <v>10</v>
      </c>
      <c r="H57" s="258"/>
      <c r="I57" s="257"/>
      <c r="J57" s="260"/>
      <c r="K57" s="261"/>
      <c r="L57" s="711"/>
    </row>
    <row r="58" spans="1:12" ht="13.15" customHeight="1">
      <c r="A58" s="246"/>
      <c r="B58" s="237"/>
      <c r="C58" s="238">
        <v>0.54166666666666663</v>
      </c>
      <c r="D58" s="239"/>
      <c r="E58" s="257"/>
      <c r="F58" s="258"/>
      <c r="G58" s="259" t="s">
        <v>10</v>
      </c>
      <c r="H58" s="258"/>
      <c r="I58" s="257"/>
      <c r="J58" s="260"/>
      <c r="K58" s="261"/>
      <c r="L58" s="711"/>
    </row>
    <row r="59" spans="1:12" ht="13.15" customHeight="1">
      <c r="A59" s="246"/>
      <c r="B59" s="247"/>
      <c r="C59" s="248">
        <v>0.60416666666666663</v>
      </c>
      <c r="D59" s="249"/>
      <c r="E59" s="262"/>
      <c r="F59" s="263"/>
      <c r="G59" s="264" t="s">
        <v>10</v>
      </c>
      <c r="H59" s="263"/>
      <c r="I59" s="262"/>
      <c r="J59" s="265"/>
      <c r="K59" s="266"/>
      <c r="L59" s="712"/>
    </row>
    <row r="60" spans="1:12" ht="13.15" customHeight="1">
      <c r="A60" s="246"/>
      <c r="B60" s="231" t="s">
        <v>66</v>
      </c>
      <c r="C60" s="232">
        <v>0.41666666666666669</v>
      </c>
      <c r="D60" s="233"/>
      <c r="E60" s="252" t="s">
        <v>333</v>
      </c>
      <c r="F60" s="253"/>
      <c r="G60" s="254" t="s">
        <v>10</v>
      </c>
      <c r="H60" s="253"/>
      <c r="I60" s="252" t="s">
        <v>334</v>
      </c>
      <c r="J60" s="255" t="s">
        <v>35</v>
      </c>
      <c r="K60" s="273" t="s">
        <v>348</v>
      </c>
      <c r="L60" s="236"/>
    </row>
    <row r="61" spans="1:12" ht="13.15" customHeight="1">
      <c r="A61" s="209"/>
      <c r="B61" s="237" t="s">
        <v>331</v>
      </c>
      <c r="C61" s="238">
        <v>0.47916666666666669</v>
      </c>
      <c r="D61" s="239"/>
      <c r="E61" s="257"/>
      <c r="F61" s="258"/>
      <c r="G61" s="259" t="s">
        <v>10</v>
      </c>
      <c r="H61" s="258"/>
      <c r="I61" s="257"/>
      <c r="J61" s="260" t="s">
        <v>35</v>
      </c>
      <c r="K61" s="261"/>
      <c r="L61" s="242"/>
    </row>
    <row r="62" spans="1:12" ht="13.15" customHeight="1">
      <c r="A62" s="246"/>
      <c r="B62" s="237"/>
      <c r="C62" s="238">
        <v>0.54166666666666663</v>
      </c>
      <c r="D62" s="239"/>
      <c r="E62" s="257" t="s">
        <v>344</v>
      </c>
      <c r="F62" s="258"/>
      <c r="G62" s="259" t="s">
        <v>10</v>
      </c>
      <c r="H62" s="258"/>
      <c r="I62" s="272" t="s">
        <v>335</v>
      </c>
      <c r="J62" s="260" t="s">
        <v>35</v>
      </c>
      <c r="K62" s="261"/>
      <c r="L62" s="242"/>
    </row>
    <row r="63" spans="1:12" ht="13.15" customHeight="1">
      <c r="A63" s="246"/>
      <c r="B63" s="247"/>
      <c r="C63" s="248">
        <v>0.60416666666666663</v>
      </c>
      <c r="D63" s="249"/>
      <c r="E63" s="262"/>
      <c r="F63" s="263"/>
      <c r="G63" s="264" t="s">
        <v>10</v>
      </c>
      <c r="H63" s="263"/>
      <c r="I63" s="262"/>
      <c r="J63" s="265" t="s">
        <v>35</v>
      </c>
      <c r="K63" s="266"/>
      <c r="L63" s="241"/>
    </row>
    <row r="64" spans="1:12" ht="12.75" customHeight="1">
      <c r="A64" s="5" t="s">
        <v>115</v>
      </c>
      <c r="B64" s="36" t="s">
        <v>70</v>
      </c>
      <c r="C64" s="46"/>
      <c r="D64" s="46"/>
      <c r="E64" s="98"/>
      <c r="F64" s="45"/>
      <c r="G64" s="45"/>
      <c r="H64" s="45"/>
      <c r="I64" s="45"/>
      <c r="J64" s="67"/>
      <c r="K64" s="47"/>
      <c r="L64" s="47"/>
    </row>
    <row r="65" spans="1:16" ht="13.15" customHeight="1">
      <c r="A65" s="6">
        <v>44689</v>
      </c>
      <c r="B65" s="51" t="s">
        <v>71</v>
      </c>
      <c r="C65" s="11">
        <v>0.29166666666666669</v>
      </c>
      <c r="D65" s="11"/>
      <c r="E65" s="37"/>
      <c r="F65" s="38"/>
      <c r="G65" s="103" t="s">
        <v>108</v>
      </c>
      <c r="H65" s="38"/>
      <c r="I65" s="39"/>
      <c r="J65" s="35"/>
      <c r="K65" s="9"/>
      <c r="L65" s="9"/>
    </row>
    <row r="66" spans="1:16" ht="13.15" customHeight="1">
      <c r="A66" s="2" t="s">
        <v>109</v>
      </c>
      <c r="B66" s="52"/>
      <c r="C66" s="11">
        <v>0.3263888888888889</v>
      </c>
      <c r="D66" s="11">
        <v>6.25E-2</v>
      </c>
      <c r="E66" s="37" t="s">
        <v>215</v>
      </c>
      <c r="F66" s="38"/>
      <c r="G66" s="38" t="s">
        <v>10</v>
      </c>
      <c r="H66" s="38"/>
      <c r="I66" s="39" t="s">
        <v>216</v>
      </c>
      <c r="J66" s="35" t="s">
        <v>147</v>
      </c>
      <c r="K66" s="9" t="s">
        <v>188</v>
      </c>
      <c r="L66" s="9" t="s">
        <v>75</v>
      </c>
    </row>
    <row r="67" spans="1:16" ht="13.15" customHeight="1">
      <c r="A67" s="1"/>
      <c r="B67" s="66"/>
      <c r="C67" s="10">
        <f t="shared" ref="C67:C72" si="3">IF(D66&lt;&gt;"",C66+D66,0)</f>
        <v>0.3888888888888889</v>
      </c>
      <c r="D67" s="10">
        <v>5.5555555555555552E-2</v>
      </c>
      <c r="E67" s="7" t="s">
        <v>188</v>
      </c>
      <c r="F67" s="40"/>
      <c r="G67" s="40" t="s">
        <v>10</v>
      </c>
      <c r="H67" s="40"/>
      <c r="I67" s="3" t="s">
        <v>217</v>
      </c>
      <c r="J67" s="33" t="s">
        <v>148</v>
      </c>
      <c r="K67" s="117" t="s">
        <v>213</v>
      </c>
      <c r="L67" s="117" t="s">
        <v>214</v>
      </c>
    </row>
    <row r="68" spans="1:16" ht="13.15" customHeight="1">
      <c r="A68" s="2"/>
      <c r="B68" s="66"/>
      <c r="C68" s="10">
        <f t="shared" si="3"/>
        <v>0.44444444444444442</v>
      </c>
      <c r="D68" s="115">
        <v>5.5555555555555552E-2</v>
      </c>
      <c r="E68" s="119" t="s">
        <v>235</v>
      </c>
      <c r="F68" s="40"/>
      <c r="G68" s="40" t="s">
        <v>10</v>
      </c>
      <c r="H68" s="40"/>
      <c r="I68" s="118" t="s">
        <v>233</v>
      </c>
      <c r="J68" s="33" t="s">
        <v>149</v>
      </c>
      <c r="K68" s="33" t="s">
        <v>230</v>
      </c>
      <c r="L68" s="33" t="s">
        <v>54</v>
      </c>
    </row>
    <row r="69" spans="1:16" ht="13.15" customHeight="1">
      <c r="A69" s="2"/>
      <c r="B69" s="66"/>
      <c r="C69" s="10">
        <f t="shared" si="3"/>
        <v>0.5</v>
      </c>
      <c r="D69" s="115">
        <v>4.8611111111111112E-2</v>
      </c>
      <c r="E69" s="7" t="s">
        <v>208</v>
      </c>
      <c r="F69" s="40"/>
      <c r="G69" s="40" t="s">
        <v>10</v>
      </c>
      <c r="H69" s="40"/>
      <c r="I69" s="3" t="s">
        <v>210</v>
      </c>
      <c r="J69" s="33" t="s">
        <v>150</v>
      </c>
      <c r="K69" s="33" t="s">
        <v>203</v>
      </c>
      <c r="L69" s="33" t="s">
        <v>205</v>
      </c>
    </row>
    <row r="70" spans="1:16" ht="13.15" customHeight="1">
      <c r="A70" s="2"/>
      <c r="B70" s="66"/>
      <c r="C70" s="10">
        <f t="shared" si="3"/>
        <v>0.54861111111111116</v>
      </c>
      <c r="D70" s="10">
        <v>6.9444444444444434E-2</v>
      </c>
      <c r="E70" s="95" t="s">
        <v>189</v>
      </c>
      <c r="F70" s="42"/>
      <c r="G70" s="42" t="s">
        <v>10</v>
      </c>
      <c r="H70" s="42"/>
      <c r="I70" s="96" t="s">
        <v>195</v>
      </c>
      <c r="J70" s="43" t="s">
        <v>163</v>
      </c>
      <c r="K70" s="99" t="s">
        <v>43</v>
      </c>
      <c r="L70" s="99" t="s">
        <v>187</v>
      </c>
    </row>
    <row r="71" spans="1:16" ht="13.15" customHeight="1">
      <c r="A71" s="2"/>
      <c r="B71" s="66"/>
      <c r="C71" s="10">
        <f t="shared" si="3"/>
        <v>0.61805555555555558</v>
      </c>
      <c r="D71" s="10">
        <v>6.25E-2</v>
      </c>
      <c r="E71" s="95" t="s">
        <v>43</v>
      </c>
      <c r="F71" s="42"/>
      <c r="G71" s="42" t="s">
        <v>10</v>
      </c>
      <c r="H71" s="42"/>
      <c r="I71" s="96" t="s">
        <v>187</v>
      </c>
      <c r="J71" s="43" t="s">
        <v>164</v>
      </c>
      <c r="K71" s="99" t="s">
        <v>197</v>
      </c>
      <c r="L71" s="99" t="s">
        <v>195</v>
      </c>
    </row>
    <row r="72" spans="1:16" ht="13.15" customHeight="1">
      <c r="A72" s="2"/>
      <c r="B72" s="66"/>
      <c r="C72" s="10">
        <f t="shared" si="3"/>
        <v>0.68055555555555558</v>
      </c>
      <c r="D72" s="10">
        <v>6.9444444444444434E-2</v>
      </c>
      <c r="E72" s="95" t="s">
        <v>124</v>
      </c>
      <c r="F72" s="42"/>
      <c r="G72" s="42" t="s">
        <v>10</v>
      </c>
      <c r="H72" s="42"/>
      <c r="I72" s="96" t="s">
        <v>50</v>
      </c>
      <c r="J72" s="43" t="s">
        <v>153</v>
      </c>
      <c r="K72" s="41" t="s">
        <v>120</v>
      </c>
      <c r="L72" s="41" t="s">
        <v>49</v>
      </c>
    </row>
    <row r="73" spans="1:16" ht="13.15" customHeight="1">
      <c r="A73" s="2"/>
      <c r="B73" s="66"/>
      <c r="C73" s="70">
        <f>IF(D72&lt;&gt;"",C72+D72,0)</f>
        <v>0.75</v>
      </c>
      <c r="D73" s="115">
        <v>5.2083333333333336E-2</v>
      </c>
      <c r="E73" s="110" t="s">
        <v>120</v>
      </c>
      <c r="F73" s="104"/>
      <c r="G73" s="104" t="s">
        <v>10</v>
      </c>
      <c r="H73" s="104"/>
      <c r="I73" s="112" t="s">
        <v>178</v>
      </c>
      <c r="J73" s="105" t="s">
        <v>154</v>
      </c>
      <c r="K73" s="106" t="s">
        <v>124</v>
      </c>
      <c r="L73" s="106" t="s">
        <v>50</v>
      </c>
    </row>
    <row r="74" spans="1:16" ht="13.15" customHeight="1">
      <c r="A74" s="2"/>
      <c r="B74" s="68"/>
      <c r="C74" s="107">
        <f>IF(D73&lt;&gt;"",C73+D73,0)</f>
        <v>0.80208333333333337</v>
      </c>
      <c r="D74" s="107"/>
      <c r="E74" s="111"/>
      <c r="F74" s="103"/>
      <c r="G74" s="103" t="s">
        <v>80</v>
      </c>
      <c r="H74" s="103"/>
      <c r="I74" s="113"/>
      <c r="J74" s="108"/>
      <c r="K74" s="109"/>
      <c r="L74" s="109"/>
    </row>
    <row r="75" spans="1:16" ht="13.15" customHeight="1">
      <c r="A75" s="139"/>
      <c r="B75" s="140"/>
      <c r="C75" s="141"/>
      <c r="D75" s="141"/>
      <c r="E75" s="142" t="s">
        <v>227</v>
      </c>
      <c r="F75" s="143"/>
      <c r="G75" s="143"/>
      <c r="H75" s="143"/>
      <c r="I75" s="144"/>
      <c r="J75" s="144"/>
      <c r="K75" s="145"/>
      <c r="L75" s="145"/>
      <c r="M75" s="72"/>
      <c r="N75" s="75"/>
      <c r="O75" s="75"/>
      <c r="P75" s="75"/>
    </row>
    <row r="76" spans="1:16" ht="13.15" customHeight="1">
      <c r="A76" s="146">
        <v>44695</v>
      </c>
      <c r="B76" s="147" t="s">
        <v>118</v>
      </c>
      <c r="C76" s="148">
        <v>0.52083333333333337</v>
      </c>
      <c r="D76" s="149"/>
      <c r="E76" s="699" t="s">
        <v>228</v>
      </c>
      <c r="F76" s="700"/>
      <c r="G76" s="700"/>
      <c r="H76" s="700"/>
      <c r="I76" s="701"/>
      <c r="J76" s="150"/>
      <c r="K76" s="151"/>
      <c r="L76" s="151"/>
      <c r="M76" s="94"/>
      <c r="N76" s="75"/>
      <c r="O76" s="75"/>
      <c r="P76" s="75"/>
    </row>
    <row r="77" spans="1:16" ht="12.75" customHeight="1">
      <c r="A77" s="152" t="s">
        <v>21</v>
      </c>
      <c r="B77" s="153" t="s">
        <v>246</v>
      </c>
      <c r="C77" s="154">
        <v>0.60416666666666663</v>
      </c>
      <c r="D77" s="155"/>
      <c r="E77" s="692"/>
      <c r="F77" s="693"/>
      <c r="G77" s="693"/>
      <c r="H77" s="693"/>
      <c r="I77" s="694"/>
      <c r="J77" s="156"/>
      <c r="K77" s="157"/>
      <c r="L77" s="157"/>
      <c r="M77" s="94"/>
      <c r="N77" s="75"/>
      <c r="O77" s="75"/>
      <c r="P77" s="75"/>
    </row>
    <row r="78" spans="1:16" ht="12.75" customHeight="1">
      <c r="A78" s="5" t="s">
        <v>116</v>
      </c>
      <c r="B78" s="36" t="s">
        <v>70</v>
      </c>
      <c r="C78" s="46"/>
      <c r="D78" s="46"/>
      <c r="E78" s="98"/>
      <c r="F78" s="45"/>
      <c r="G78" s="45"/>
      <c r="H78" s="45"/>
      <c r="I78" s="45"/>
      <c r="J78" s="67"/>
      <c r="K78" s="47"/>
      <c r="L78" s="47"/>
    </row>
    <row r="79" spans="1:16" ht="13.15" customHeight="1">
      <c r="A79" s="6">
        <v>44696</v>
      </c>
      <c r="B79" s="51" t="s">
        <v>71</v>
      </c>
      <c r="C79" s="11">
        <v>0.29166666666666669</v>
      </c>
      <c r="D79" s="11"/>
      <c r="E79" s="37"/>
      <c r="F79" s="38"/>
      <c r="G79" s="103" t="s">
        <v>108</v>
      </c>
      <c r="H79" s="38"/>
      <c r="I79" s="39"/>
      <c r="J79" s="35"/>
      <c r="K79" s="9"/>
      <c r="L79" s="9"/>
    </row>
    <row r="80" spans="1:16" ht="13.15" customHeight="1">
      <c r="A80" s="2" t="s">
        <v>109</v>
      </c>
      <c r="B80" s="52"/>
      <c r="C80" s="11">
        <v>0.3263888888888889</v>
      </c>
      <c r="D80" s="11">
        <v>5.5555555555555552E-2</v>
      </c>
      <c r="E80" s="37" t="s">
        <v>30</v>
      </c>
      <c r="F80" s="38"/>
      <c r="G80" s="38" t="s">
        <v>10</v>
      </c>
      <c r="H80" s="38"/>
      <c r="I80" s="39" t="s">
        <v>22</v>
      </c>
      <c r="J80" s="35" t="s">
        <v>218</v>
      </c>
      <c r="K80" s="9" t="s">
        <v>225</v>
      </c>
      <c r="L80" s="9" t="s">
        <v>224</v>
      </c>
    </row>
    <row r="81" spans="1:12" ht="13.15" customHeight="1">
      <c r="A81" s="1"/>
      <c r="B81" s="66"/>
      <c r="C81" s="10">
        <f t="shared" ref="C81:C86" si="4">IF(D80&lt;&gt;"",C80+D80,0)</f>
        <v>0.38194444444444442</v>
      </c>
      <c r="D81" s="10">
        <v>4.8611111111111112E-2</v>
      </c>
      <c r="E81" s="7" t="s">
        <v>222</v>
      </c>
      <c r="F81" s="40"/>
      <c r="G81" s="40" t="s">
        <v>10</v>
      </c>
      <c r="H81" s="40"/>
      <c r="I81" s="3" t="s">
        <v>221</v>
      </c>
      <c r="J81" s="33" t="s">
        <v>219</v>
      </c>
      <c r="K81" s="8" t="s">
        <v>30</v>
      </c>
      <c r="L81" s="8" t="s">
        <v>30</v>
      </c>
    </row>
    <row r="82" spans="1:12" ht="13.15" customHeight="1">
      <c r="A82" s="2"/>
      <c r="B82" s="66"/>
      <c r="C82" s="10">
        <f t="shared" si="4"/>
        <v>0.43055555555555552</v>
      </c>
      <c r="D82" s="10">
        <v>6.9444444444444434E-2</v>
      </c>
      <c r="E82" s="7" t="s">
        <v>220</v>
      </c>
      <c r="F82" s="40"/>
      <c r="G82" s="40" t="s">
        <v>10</v>
      </c>
      <c r="H82" s="40"/>
      <c r="I82" s="3" t="s">
        <v>19</v>
      </c>
      <c r="J82" s="43" t="s">
        <v>151</v>
      </c>
      <c r="K82" s="33" t="s">
        <v>200</v>
      </c>
      <c r="L82" s="33" t="s">
        <v>75</v>
      </c>
    </row>
    <row r="83" spans="1:12" ht="13.15" customHeight="1">
      <c r="A83" s="2"/>
      <c r="B83" s="66"/>
      <c r="C83" s="10">
        <f t="shared" si="4"/>
        <v>0.49999999999999994</v>
      </c>
      <c r="D83" s="10">
        <v>6.25E-2</v>
      </c>
      <c r="E83" s="7" t="s">
        <v>185</v>
      </c>
      <c r="F83" s="40"/>
      <c r="G83" s="40" t="s">
        <v>10</v>
      </c>
      <c r="H83" s="40"/>
      <c r="I83" s="3" t="s">
        <v>217</v>
      </c>
      <c r="J83" s="43" t="s">
        <v>152</v>
      </c>
      <c r="K83" s="33" t="s">
        <v>73</v>
      </c>
      <c r="L83" s="33" t="s">
        <v>19</v>
      </c>
    </row>
    <row r="84" spans="1:12" ht="13.15" customHeight="1">
      <c r="A84" s="2"/>
      <c r="B84" s="66"/>
      <c r="C84" s="10">
        <f t="shared" si="4"/>
        <v>0.5625</v>
      </c>
      <c r="D84" s="10">
        <v>6.9444444444444434E-2</v>
      </c>
      <c r="E84" s="95" t="s">
        <v>50</v>
      </c>
      <c r="F84" s="42"/>
      <c r="G84" s="42" t="s">
        <v>10</v>
      </c>
      <c r="H84" s="42"/>
      <c r="I84" s="96" t="s">
        <v>206</v>
      </c>
      <c r="J84" s="33" t="s">
        <v>157</v>
      </c>
      <c r="K84" s="99" t="s">
        <v>27</v>
      </c>
      <c r="L84" s="99" t="s">
        <v>28</v>
      </c>
    </row>
    <row r="85" spans="1:12" ht="13.15" customHeight="1">
      <c r="A85" s="2"/>
      <c r="B85" s="66"/>
      <c r="C85" s="10">
        <f t="shared" si="4"/>
        <v>0.63194444444444442</v>
      </c>
      <c r="D85" s="10">
        <v>6.25E-2</v>
      </c>
      <c r="E85" s="95" t="s">
        <v>179</v>
      </c>
      <c r="F85" s="42"/>
      <c r="G85" s="42" t="s">
        <v>10</v>
      </c>
      <c r="H85" s="42"/>
      <c r="I85" s="96" t="s">
        <v>28</v>
      </c>
      <c r="J85" s="33" t="s">
        <v>158</v>
      </c>
      <c r="K85" s="99" t="s">
        <v>50</v>
      </c>
      <c r="L85" s="99" t="s">
        <v>206</v>
      </c>
    </row>
    <row r="86" spans="1:12" ht="13.15" customHeight="1">
      <c r="A86" s="2"/>
      <c r="B86" s="66"/>
      <c r="C86" s="10">
        <f t="shared" si="4"/>
        <v>0.69444444444444442</v>
      </c>
      <c r="D86" s="10">
        <v>7.6388888888888895E-2</v>
      </c>
      <c r="E86" s="95"/>
      <c r="F86" s="42"/>
      <c r="G86" s="42" t="s">
        <v>10</v>
      </c>
      <c r="H86" s="42"/>
      <c r="I86" s="96"/>
      <c r="J86" s="43" t="s">
        <v>134</v>
      </c>
      <c r="K86" s="41"/>
      <c r="L86" s="41"/>
    </row>
    <row r="87" spans="1:12" ht="13.15" customHeight="1">
      <c r="A87" s="2"/>
      <c r="B87" s="66"/>
      <c r="C87" s="70">
        <f>IF(D86&lt;&gt;"",C86+D86,0)</f>
        <v>0.77083333333333326</v>
      </c>
      <c r="D87" s="70">
        <v>7.6388888888888895E-2</v>
      </c>
      <c r="E87" s="110"/>
      <c r="F87" s="104"/>
      <c r="G87" s="104" t="s">
        <v>10</v>
      </c>
      <c r="H87" s="104"/>
      <c r="I87" s="112"/>
      <c r="J87" s="105" t="s">
        <v>135</v>
      </c>
      <c r="K87" s="106"/>
      <c r="L87" s="106"/>
    </row>
    <row r="88" spans="1:12" ht="13.15" customHeight="1">
      <c r="A88" s="2"/>
      <c r="B88" s="68"/>
      <c r="C88" s="107">
        <f>IF(D87&lt;&gt;"",C87+D87,0)</f>
        <v>0.8472222222222221</v>
      </c>
      <c r="D88" s="107"/>
      <c r="E88" s="111"/>
      <c r="F88" s="103"/>
      <c r="G88" s="103" t="s">
        <v>80</v>
      </c>
      <c r="H88" s="103"/>
      <c r="I88" s="113"/>
      <c r="J88" s="108"/>
      <c r="K88" s="109"/>
      <c r="L88" s="109"/>
    </row>
    <row r="89" spans="1:12" ht="12.75" customHeight="1">
      <c r="A89" s="139"/>
      <c r="B89" s="204" t="s">
        <v>358</v>
      </c>
      <c r="C89" s="159"/>
      <c r="D89" s="159"/>
      <c r="E89" s="193"/>
      <c r="F89" s="194"/>
      <c r="G89" s="194"/>
      <c r="H89" s="194"/>
      <c r="I89" s="194"/>
      <c r="J89" s="195"/>
      <c r="K89" s="196"/>
      <c r="L89" s="196"/>
    </row>
    <row r="90" spans="1:12" ht="13.15" customHeight="1">
      <c r="A90" s="146">
        <v>44696</v>
      </c>
      <c r="B90" s="158" t="s">
        <v>2</v>
      </c>
      <c r="C90" s="158" t="s">
        <v>3</v>
      </c>
      <c r="D90" s="229"/>
      <c r="E90" s="230" t="s">
        <v>4</v>
      </c>
      <c r="F90" s="702" t="s">
        <v>5</v>
      </c>
      <c r="G90" s="703"/>
      <c r="H90" s="703"/>
      <c r="I90" s="230" t="s">
        <v>6</v>
      </c>
      <c r="J90" s="162" t="s">
        <v>34</v>
      </c>
      <c r="K90" s="158" t="s">
        <v>347</v>
      </c>
      <c r="L90" s="158" t="s">
        <v>352</v>
      </c>
    </row>
    <row r="91" spans="1:12" ht="13.15" customHeight="1">
      <c r="A91" s="168" t="s">
        <v>109</v>
      </c>
      <c r="B91" s="231" t="s">
        <v>66</v>
      </c>
      <c r="C91" s="232">
        <v>0.41666666666666669</v>
      </c>
      <c r="D91" s="233"/>
      <c r="E91" s="165"/>
      <c r="F91" s="234"/>
      <c r="G91" s="166" t="s">
        <v>10</v>
      </c>
      <c r="H91" s="234"/>
      <c r="I91" s="167"/>
      <c r="J91" s="235" t="s">
        <v>35</v>
      </c>
      <c r="K91" s="270" t="s">
        <v>349</v>
      </c>
      <c r="L91" s="236"/>
    </row>
    <row r="92" spans="1:12" ht="13.15" customHeight="1">
      <c r="A92" s="168"/>
      <c r="B92" s="244" t="s">
        <v>332</v>
      </c>
      <c r="C92" s="238">
        <v>0.47916666666666669</v>
      </c>
      <c r="D92" s="239"/>
      <c r="E92" s="171"/>
      <c r="F92" s="173"/>
      <c r="G92" s="173" t="s">
        <v>10</v>
      </c>
      <c r="H92" s="173"/>
      <c r="I92" s="174"/>
      <c r="J92" s="245" t="s">
        <v>35</v>
      </c>
      <c r="K92" s="242"/>
      <c r="L92" s="242"/>
    </row>
    <row r="93" spans="1:12" ht="13.15" customHeight="1">
      <c r="A93" s="246"/>
      <c r="B93" s="237"/>
      <c r="C93" s="238">
        <v>0.54166666666666663</v>
      </c>
      <c r="D93" s="239"/>
      <c r="E93" s="271" t="s">
        <v>345</v>
      </c>
      <c r="F93" s="173"/>
      <c r="G93" s="173" t="s">
        <v>10</v>
      </c>
      <c r="H93" s="173"/>
      <c r="I93" s="174"/>
      <c r="J93" s="245" t="s">
        <v>35</v>
      </c>
      <c r="K93" s="242"/>
      <c r="L93" s="242"/>
    </row>
    <row r="94" spans="1:12" ht="13.15" customHeight="1">
      <c r="A94" s="246"/>
      <c r="B94" s="247"/>
      <c r="C94" s="248">
        <v>0.60416666666666663</v>
      </c>
      <c r="D94" s="249"/>
      <c r="E94" s="187"/>
      <c r="F94" s="240"/>
      <c r="G94" s="188" t="s">
        <v>10</v>
      </c>
      <c r="H94" s="240"/>
      <c r="I94" s="250"/>
      <c r="J94" s="241" t="s">
        <v>35</v>
      </c>
      <c r="K94" s="251"/>
      <c r="L94" s="241"/>
    </row>
    <row r="95" spans="1:12" ht="12.75" customHeight="1">
      <c r="A95" s="139"/>
      <c r="B95" s="204" t="s">
        <v>358</v>
      </c>
      <c r="C95" s="159"/>
      <c r="D95" s="159"/>
      <c r="E95" s="193"/>
      <c r="F95" s="194"/>
      <c r="G95" s="194"/>
      <c r="H95" s="194"/>
      <c r="I95" s="194"/>
      <c r="J95" s="195"/>
      <c r="K95" s="196"/>
      <c r="L95" s="196"/>
    </row>
    <row r="96" spans="1:12" ht="13.15" customHeight="1">
      <c r="A96" s="146">
        <v>44703</v>
      </c>
      <c r="B96" s="158" t="s">
        <v>2</v>
      </c>
      <c r="C96" s="158" t="s">
        <v>3</v>
      </c>
      <c r="D96" s="229"/>
      <c r="E96" s="230" t="s">
        <v>4</v>
      </c>
      <c r="F96" s="702" t="s">
        <v>5</v>
      </c>
      <c r="G96" s="703"/>
      <c r="H96" s="703"/>
      <c r="I96" s="230" t="s">
        <v>6</v>
      </c>
      <c r="J96" s="162" t="s">
        <v>34</v>
      </c>
      <c r="K96" s="158" t="s">
        <v>347</v>
      </c>
      <c r="L96" s="158" t="s">
        <v>352</v>
      </c>
    </row>
    <row r="97" spans="1:12" ht="13.15" customHeight="1">
      <c r="A97" s="168" t="s">
        <v>109</v>
      </c>
      <c r="B97" s="243" t="s">
        <v>350</v>
      </c>
      <c r="C97" s="232">
        <v>0.41666666666666669</v>
      </c>
      <c r="D97" s="233"/>
      <c r="E97" s="165"/>
      <c r="F97" s="234"/>
      <c r="G97" s="166" t="s">
        <v>10</v>
      </c>
      <c r="H97" s="234"/>
      <c r="I97" s="167"/>
      <c r="J97" s="235" t="s">
        <v>35</v>
      </c>
      <c r="K97" s="236" t="s">
        <v>35</v>
      </c>
      <c r="L97" s="710" t="s">
        <v>353</v>
      </c>
    </row>
    <row r="98" spans="1:12" ht="13.15" customHeight="1">
      <c r="A98" s="168"/>
      <c r="B98" s="244" t="s">
        <v>351</v>
      </c>
      <c r="C98" s="238">
        <v>0.47916666666666669</v>
      </c>
      <c r="D98" s="239"/>
      <c r="E98" s="171"/>
      <c r="F98" s="173"/>
      <c r="G98" s="173" t="s">
        <v>10</v>
      </c>
      <c r="H98" s="173"/>
      <c r="I98" s="174"/>
      <c r="J98" s="245" t="s">
        <v>35</v>
      </c>
      <c r="K98" s="242" t="s">
        <v>35</v>
      </c>
      <c r="L98" s="711"/>
    </row>
    <row r="99" spans="1:12" ht="13.15" customHeight="1">
      <c r="A99" s="246"/>
      <c r="B99" s="237"/>
      <c r="C99" s="238">
        <v>0.54166666666666663</v>
      </c>
      <c r="D99" s="239"/>
      <c r="E99" s="171"/>
      <c r="F99" s="173"/>
      <c r="G99" s="173" t="s">
        <v>10</v>
      </c>
      <c r="H99" s="173"/>
      <c r="I99" s="268" t="s">
        <v>345</v>
      </c>
      <c r="J99" s="245" t="s">
        <v>35</v>
      </c>
      <c r="K99" s="242" t="s">
        <v>35</v>
      </c>
      <c r="L99" s="711"/>
    </row>
    <row r="100" spans="1:12" ht="13.15" customHeight="1">
      <c r="A100" s="246"/>
      <c r="B100" s="247"/>
      <c r="C100" s="248">
        <v>0.60416666666666663</v>
      </c>
      <c r="D100" s="249"/>
      <c r="E100" s="187"/>
      <c r="F100" s="240"/>
      <c r="G100" s="188" t="s">
        <v>10</v>
      </c>
      <c r="H100" s="240"/>
      <c r="I100" s="250"/>
      <c r="J100" s="241" t="s">
        <v>35</v>
      </c>
      <c r="K100" s="251" t="s">
        <v>35</v>
      </c>
      <c r="L100" s="712"/>
    </row>
    <row r="101" spans="1:12" ht="12.75" customHeight="1">
      <c r="A101" s="5" t="s">
        <v>117</v>
      </c>
      <c r="B101" s="36" t="s">
        <v>70</v>
      </c>
      <c r="C101" s="46"/>
      <c r="D101" s="46"/>
      <c r="E101" s="98"/>
      <c r="F101" s="45"/>
      <c r="G101" s="45"/>
      <c r="H101" s="45"/>
      <c r="I101" s="45"/>
      <c r="J101" s="67"/>
      <c r="K101" s="47"/>
      <c r="L101" s="47"/>
    </row>
    <row r="102" spans="1:12" ht="13.15" customHeight="1">
      <c r="A102" s="6">
        <v>44710</v>
      </c>
      <c r="B102" s="51" t="s">
        <v>71</v>
      </c>
      <c r="C102" s="11">
        <v>0.29166666666666669</v>
      </c>
      <c r="D102" s="11"/>
      <c r="E102" s="37"/>
      <c r="F102" s="38"/>
      <c r="G102" s="103" t="s">
        <v>108</v>
      </c>
      <c r="H102" s="38"/>
      <c r="I102" s="39"/>
      <c r="J102" s="35"/>
      <c r="K102" s="9"/>
      <c r="L102" s="9"/>
    </row>
    <row r="103" spans="1:12" ht="13.15" customHeight="1">
      <c r="A103" s="2" t="s">
        <v>109</v>
      </c>
      <c r="B103" s="52"/>
      <c r="C103" s="11">
        <v>0.3263888888888889</v>
      </c>
      <c r="D103" s="11">
        <v>6.25E-2</v>
      </c>
      <c r="E103" s="37" t="s">
        <v>11</v>
      </c>
      <c r="F103" s="38"/>
      <c r="G103" s="38" t="s">
        <v>10</v>
      </c>
      <c r="H103" s="38"/>
      <c r="I103" s="39" t="s">
        <v>32</v>
      </c>
      <c r="J103" s="35" t="s">
        <v>159</v>
      </c>
      <c r="K103" s="9" t="s">
        <v>24</v>
      </c>
      <c r="L103" s="9" t="s">
        <v>186</v>
      </c>
    </row>
    <row r="104" spans="1:12" ht="13.15" customHeight="1">
      <c r="A104" s="1"/>
      <c r="B104" s="66"/>
      <c r="C104" s="10">
        <f t="shared" ref="C104:C109" si="5">IF(D103&lt;&gt;"",C103+D103,0)</f>
        <v>0.3888888888888889</v>
      </c>
      <c r="D104" s="10">
        <v>5.5555555555555552E-2</v>
      </c>
      <c r="E104" s="7" t="s">
        <v>226</v>
      </c>
      <c r="F104" s="40"/>
      <c r="G104" s="40" t="s">
        <v>10</v>
      </c>
      <c r="H104" s="40"/>
      <c r="I104" s="3" t="s">
        <v>212</v>
      </c>
      <c r="J104" s="33" t="s">
        <v>160</v>
      </c>
      <c r="K104" s="8" t="s">
        <v>11</v>
      </c>
      <c r="L104" s="8" t="s">
        <v>32</v>
      </c>
    </row>
    <row r="105" spans="1:12" ht="13.15" customHeight="1">
      <c r="A105" s="2"/>
      <c r="B105" s="66"/>
      <c r="C105" s="10">
        <f t="shared" si="5"/>
        <v>0.44444444444444442</v>
      </c>
      <c r="D105" s="10">
        <v>5.5555555555555552E-2</v>
      </c>
      <c r="E105" s="7" t="s">
        <v>14</v>
      </c>
      <c r="F105" s="40"/>
      <c r="G105" s="40" t="s">
        <v>10</v>
      </c>
      <c r="H105" s="40"/>
      <c r="I105" s="3" t="s">
        <v>31</v>
      </c>
      <c r="J105" s="33" t="s">
        <v>161</v>
      </c>
      <c r="K105" s="33" t="s">
        <v>16</v>
      </c>
      <c r="L105" s="33" t="s">
        <v>24</v>
      </c>
    </row>
    <row r="106" spans="1:12" ht="13.15" customHeight="1">
      <c r="A106" s="2"/>
      <c r="B106" s="66"/>
      <c r="C106" s="10">
        <f t="shared" si="5"/>
        <v>0.5</v>
      </c>
      <c r="D106" s="10">
        <v>4.8611111111111112E-2</v>
      </c>
      <c r="E106" s="7" t="s">
        <v>16</v>
      </c>
      <c r="F106" s="40"/>
      <c r="G106" s="40" t="s">
        <v>10</v>
      </c>
      <c r="H106" s="40"/>
      <c r="I106" s="3" t="s">
        <v>226</v>
      </c>
      <c r="J106" s="33" t="s">
        <v>162</v>
      </c>
      <c r="K106" s="33" t="s">
        <v>14</v>
      </c>
      <c r="L106" s="33" t="s">
        <v>31</v>
      </c>
    </row>
    <row r="107" spans="1:12" ht="13.15" customHeight="1">
      <c r="A107" s="2"/>
      <c r="B107" s="66"/>
      <c r="C107" s="10">
        <f t="shared" si="5"/>
        <v>0.54861111111111116</v>
      </c>
      <c r="D107" s="10">
        <v>6.9444444444444434E-2</v>
      </c>
      <c r="E107" s="95" t="s">
        <v>42</v>
      </c>
      <c r="F107" s="42"/>
      <c r="G107" s="42" t="s">
        <v>10</v>
      </c>
      <c r="H107" s="42"/>
      <c r="I107" s="96" t="s">
        <v>191</v>
      </c>
      <c r="J107" s="43" t="s">
        <v>168</v>
      </c>
      <c r="K107" s="99" t="s">
        <v>43</v>
      </c>
      <c r="L107" s="99" t="s">
        <v>195</v>
      </c>
    </row>
    <row r="108" spans="1:12" ht="13.15" customHeight="1">
      <c r="A108" s="2"/>
      <c r="B108" s="66"/>
      <c r="C108" s="10">
        <f t="shared" si="5"/>
        <v>0.61805555555555558</v>
      </c>
      <c r="D108" s="10">
        <v>6.25E-2</v>
      </c>
      <c r="E108" s="95" t="s">
        <v>43</v>
      </c>
      <c r="F108" s="42"/>
      <c r="G108" s="42" t="s">
        <v>10</v>
      </c>
      <c r="H108" s="42"/>
      <c r="I108" s="96" t="s">
        <v>195</v>
      </c>
      <c r="J108" s="43" t="s">
        <v>169</v>
      </c>
      <c r="K108" s="99" t="s">
        <v>42</v>
      </c>
      <c r="L108" s="99" t="s">
        <v>96</v>
      </c>
    </row>
    <row r="109" spans="1:12" ht="13.15" customHeight="1">
      <c r="A109" s="2"/>
      <c r="B109" s="66"/>
      <c r="C109" s="10">
        <f t="shared" si="5"/>
        <v>0.68055555555555558</v>
      </c>
      <c r="D109" s="10">
        <v>6.9444444444444434E-2</v>
      </c>
      <c r="E109" s="95" t="s">
        <v>204</v>
      </c>
      <c r="F109" s="42"/>
      <c r="G109" s="42" t="s">
        <v>10</v>
      </c>
      <c r="H109" s="42"/>
      <c r="I109" s="96" t="s">
        <v>121</v>
      </c>
      <c r="J109" s="43" t="s">
        <v>155</v>
      </c>
      <c r="K109" s="41" t="s">
        <v>12</v>
      </c>
      <c r="L109" s="41" t="s">
        <v>18</v>
      </c>
    </row>
    <row r="110" spans="1:12" ht="13.15" customHeight="1">
      <c r="A110" s="2"/>
      <c r="B110" s="66"/>
      <c r="C110" s="70">
        <f>IF(D109&lt;&gt;"",C109+D109,0)</f>
        <v>0.75</v>
      </c>
      <c r="D110" s="115">
        <v>5.2083333333333336E-2</v>
      </c>
      <c r="E110" s="110" t="s">
        <v>13</v>
      </c>
      <c r="F110" s="104"/>
      <c r="G110" s="104" t="s">
        <v>10</v>
      </c>
      <c r="H110" s="104"/>
      <c r="I110" s="112" t="s">
        <v>18</v>
      </c>
      <c r="J110" s="105" t="s">
        <v>156</v>
      </c>
      <c r="K110" s="106" t="s">
        <v>204</v>
      </c>
      <c r="L110" s="106" t="s">
        <v>121</v>
      </c>
    </row>
    <row r="111" spans="1:12" ht="13.15" customHeight="1">
      <c r="A111" s="4"/>
      <c r="B111" s="69"/>
      <c r="C111" s="107">
        <f>IF(D110&lt;&gt;"",C110+D110,0)</f>
        <v>0.80208333333333337</v>
      </c>
      <c r="D111" s="107"/>
      <c r="E111" s="111"/>
      <c r="F111" s="103"/>
      <c r="G111" s="103" t="s">
        <v>80</v>
      </c>
      <c r="H111" s="103"/>
      <c r="I111" s="113"/>
      <c r="J111" s="108"/>
      <c r="K111" s="109"/>
      <c r="L111" s="109"/>
    </row>
    <row r="112" spans="1:12" ht="12.75" customHeight="1">
      <c r="A112" s="139"/>
      <c r="B112" s="204" t="s">
        <v>358</v>
      </c>
      <c r="C112" s="159"/>
      <c r="D112" s="159"/>
      <c r="E112" s="193"/>
      <c r="F112" s="194"/>
      <c r="G112" s="194"/>
      <c r="H112" s="194"/>
      <c r="I112" s="194"/>
      <c r="J112" s="195"/>
      <c r="K112" s="196"/>
      <c r="L112" s="196"/>
    </row>
    <row r="113" spans="1:16" ht="13.15" customHeight="1">
      <c r="A113" s="146">
        <v>44710</v>
      </c>
      <c r="B113" s="158" t="s">
        <v>2</v>
      </c>
      <c r="C113" s="158" t="s">
        <v>3</v>
      </c>
      <c r="D113" s="229"/>
      <c r="E113" s="230" t="s">
        <v>4</v>
      </c>
      <c r="F113" s="702" t="s">
        <v>5</v>
      </c>
      <c r="G113" s="703"/>
      <c r="H113" s="703"/>
      <c r="I113" s="230" t="s">
        <v>6</v>
      </c>
      <c r="J113" s="162" t="s">
        <v>34</v>
      </c>
      <c r="K113" s="158" t="s">
        <v>347</v>
      </c>
      <c r="L113" s="158" t="s">
        <v>352</v>
      </c>
    </row>
    <row r="114" spans="1:16" ht="13.15" customHeight="1">
      <c r="A114" s="168" t="s">
        <v>109</v>
      </c>
      <c r="B114" s="243" t="s">
        <v>350</v>
      </c>
      <c r="C114" s="232">
        <v>0.41666666666666669</v>
      </c>
      <c r="D114" s="233"/>
      <c r="E114" s="165"/>
      <c r="F114" s="234"/>
      <c r="G114" s="166" t="s">
        <v>354</v>
      </c>
      <c r="H114" s="234"/>
      <c r="I114" s="167"/>
      <c r="J114" s="235" t="s">
        <v>35</v>
      </c>
      <c r="K114" s="236" t="s">
        <v>35</v>
      </c>
      <c r="L114" s="236"/>
    </row>
    <row r="115" spans="1:16" ht="13.15" customHeight="1">
      <c r="A115" s="168"/>
      <c r="B115" s="244" t="s">
        <v>351</v>
      </c>
      <c r="C115" s="238">
        <v>0.47916666666666669</v>
      </c>
      <c r="D115" s="239"/>
      <c r="E115" s="274" t="s">
        <v>345</v>
      </c>
      <c r="F115" s="240"/>
      <c r="G115" s="188" t="s">
        <v>354</v>
      </c>
      <c r="H115" s="240"/>
      <c r="I115" s="189"/>
      <c r="J115" s="241" t="s">
        <v>35</v>
      </c>
      <c r="K115" s="242" t="s">
        <v>35</v>
      </c>
      <c r="L115" s="241"/>
    </row>
    <row r="116" spans="1:16" ht="13.15" customHeight="1">
      <c r="A116" s="139"/>
      <c r="B116" s="140"/>
      <c r="C116" s="141"/>
      <c r="D116" s="141"/>
      <c r="E116" s="142" t="s">
        <v>244</v>
      </c>
      <c r="F116" s="143"/>
      <c r="G116" s="143"/>
      <c r="H116" s="143"/>
      <c r="I116" s="144"/>
      <c r="J116" s="144"/>
      <c r="K116" s="145"/>
      <c r="L116" s="145"/>
      <c r="M116" s="72"/>
      <c r="N116" s="75"/>
      <c r="O116" s="75"/>
      <c r="P116" s="75"/>
    </row>
    <row r="117" spans="1:16" ht="13.15" customHeight="1">
      <c r="A117" s="146">
        <v>44716</v>
      </c>
      <c r="B117" s="147" t="s">
        <v>118</v>
      </c>
      <c r="C117" s="148">
        <v>0.52083333333333337</v>
      </c>
      <c r="D117" s="149"/>
      <c r="E117" s="699" t="s">
        <v>81</v>
      </c>
      <c r="F117" s="700"/>
      <c r="G117" s="700"/>
      <c r="H117" s="700"/>
      <c r="I117" s="701"/>
      <c r="J117" s="150"/>
      <c r="K117" s="151"/>
      <c r="L117" s="151"/>
      <c r="M117" s="94"/>
      <c r="N117" s="75"/>
      <c r="O117" s="75"/>
      <c r="P117" s="75"/>
    </row>
    <row r="118" spans="1:16" ht="12.75" customHeight="1">
      <c r="A118" s="152" t="s">
        <v>269</v>
      </c>
      <c r="B118" s="153" t="s">
        <v>246</v>
      </c>
      <c r="C118" s="154">
        <v>0.60416666666666663</v>
      </c>
      <c r="D118" s="155"/>
      <c r="E118" s="692"/>
      <c r="F118" s="693"/>
      <c r="G118" s="693"/>
      <c r="H118" s="693"/>
      <c r="I118" s="694"/>
      <c r="J118" s="156"/>
      <c r="K118" s="157"/>
      <c r="L118" s="157"/>
      <c r="M118" s="94"/>
      <c r="N118" s="75"/>
      <c r="O118" s="75"/>
      <c r="P118" s="75"/>
    </row>
    <row r="119" spans="1:16" ht="12.75" customHeight="1">
      <c r="A119" s="5" t="s">
        <v>283</v>
      </c>
      <c r="B119" s="36" t="s">
        <v>70</v>
      </c>
      <c r="C119" s="46"/>
      <c r="D119" s="46"/>
      <c r="E119" s="98"/>
      <c r="F119" s="45"/>
      <c r="G119" s="45"/>
      <c r="H119" s="45"/>
      <c r="I119" s="45"/>
      <c r="J119" s="67"/>
      <c r="K119" s="47"/>
      <c r="L119" s="47"/>
    </row>
    <row r="120" spans="1:16" ht="13.15" customHeight="1">
      <c r="A120" s="6">
        <v>44717</v>
      </c>
      <c r="B120" s="51" t="s">
        <v>71</v>
      </c>
      <c r="C120" s="11">
        <v>0.29166666666666669</v>
      </c>
      <c r="D120" s="11"/>
      <c r="E120" s="37"/>
      <c r="F120" s="38"/>
      <c r="G120" s="103" t="s">
        <v>108</v>
      </c>
      <c r="H120" s="38"/>
      <c r="I120" s="39"/>
      <c r="J120" s="35"/>
      <c r="K120" s="9"/>
      <c r="L120" s="9"/>
    </row>
    <row r="121" spans="1:16" ht="13.15" customHeight="1">
      <c r="A121" s="2" t="s">
        <v>109</v>
      </c>
      <c r="B121" s="52"/>
      <c r="C121" s="11">
        <v>0.3263888888888889</v>
      </c>
      <c r="D121" s="11">
        <v>5.5555555555555552E-2</v>
      </c>
      <c r="E121" s="37"/>
      <c r="F121" s="38"/>
      <c r="G121" s="38" t="s">
        <v>10</v>
      </c>
      <c r="H121" s="38"/>
      <c r="I121" s="39"/>
      <c r="J121" s="35" t="s">
        <v>360</v>
      </c>
      <c r="K121" s="9"/>
      <c r="L121" s="9"/>
    </row>
    <row r="122" spans="1:16" ht="13.15" customHeight="1">
      <c r="A122" s="1"/>
      <c r="B122" s="66"/>
      <c r="C122" s="10">
        <f t="shared" ref="C122:C127" si="6">IF(D121&lt;&gt;"",C121+D121,0)</f>
        <v>0.38194444444444442</v>
      </c>
      <c r="D122" s="10">
        <v>4.8611111111111112E-2</v>
      </c>
      <c r="E122" s="7"/>
      <c r="F122" s="40"/>
      <c r="G122" s="40" t="s">
        <v>10</v>
      </c>
      <c r="H122" s="40"/>
      <c r="I122" s="3"/>
      <c r="J122" s="33" t="s">
        <v>361</v>
      </c>
      <c r="K122" s="8"/>
      <c r="L122" s="8"/>
    </row>
    <row r="123" spans="1:16" ht="13.15" customHeight="1">
      <c r="A123" s="2"/>
      <c r="B123" s="66"/>
      <c r="C123" s="10">
        <f t="shared" si="6"/>
        <v>0.43055555555555552</v>
      </c>
      <c r="D123" s="10">
        <v>5.5555555555555552E-2</v>
      </c>
      <c r="E123" s="7"/>
      <c r="F123" s="40"/>
      <c r="G123" s="40" t="s">
        <v>10</v>
      </c>
      <c r="H123" s="40"/>
      <c r="I123" s="3"/>
      <c r="J123" s="33" t="s">
        <v>362</v>
      </c>
      <c r="K123" s="33"/>
      <c r="L123" s="33"/>
    </row>
    <row r="124" spans="1:16" ht="13.15" customHeight="1">
      <c r="A124" s="2"/>
      <c r="B124" s="66"/>
      <c r="C124" s="10">
        <f t="shared" si="6"/>
        <v>0.48611111111111105</v>
      </c>
      <c r="D124" s="10">
        <v>4.8611111111111112E-2</v>
      </c>
      <c r="E124" s="7"/>
      <c r="F124" s="40"/>
      <c r="G124" s="40" t="s">
        <v>10</v>
      </c>
      <c r="H124" s="40"/>
      <c r="I124" s="3"/>
      <c r="J124" s="33" t="s">
        <v>363</v>
      </c>
      <c r="K124" s="33"/>
      <c r="L124" s="33"/>
    </row>
    <row r="125" spans="1:16" ht="13.15" customHeight="1">
      <c r="A125" s="2"/>
      <c r="B125" s="66"/>
      <c r="C125" s="10">
        <f t="shared" si="6"/>
        <v>0.53472222222222221</v>
      </c>
      <c r="D125" s="10">
        <v>6.9444444444444434E-2</v>
      </c>
      <c r="E125" s="95"/>
      <c r="F125" s="42"/>
      <c r="G125" s="42" t="s">
        <v>10</v>
      </c>
      <c r="H125" s="42"/>
      <c r="I125" s="96"/>
      <c r="J125" s="43" t="s">
        <v>365</v>
      </c>
      <c r="K125" s="99"/>
      <c r="L125" s="99"/>
    </row>
    <row r="126" spans="1:16" ht="13.15" customHeight="1">
      <c r="A126" s="2"/>
      <c r="B126" s="66"/>
      <c r="C126" s="10">
        <f t="shared" si="6"/>
        <v>0.60416666666666663</v>
      </c>
      <c r="D126" s="10">
        <v>6.25E-2</v>
      </c>
      <c r="E126" s="95"/>
      <c r="F126" s="42"/>
      <c r="G126" s="42" t="s">
        <v>10</v>
      </c>
      <c r="H126" s="42"/>
      <c r="I126" s="96"/>
      <c r="J126" s="105" t="s">
        <v>364</v>
      </c>
      <c r="K126" s="99"/>
      <c r="L126" s="99"/>
    </row>
    <row r="127" spans="1:16" ht="13.15" customHeight="1">
      <c r="A127" s="2"/>
      <c r="B127" s="66"/>
      <c r="C127" s="10">
        <f t="shared" si="6"/>
        <v>0.66666666666666663</v>
      </c>
      <c r="D127" s="10">
        <v>6.9444444444444434E-2</v>
      </c>
      <c r="E127" s="95"/>
      <c r="F127" s="42"/>
      <c r="G127" s="42" t="s">
        <v>10</v>
      </c>
      <c r="H127" s="42"/>
      <c r="I127" s="96"/>
      <c r="J127" s="43" t="s">
        <v>374</v>
      </c>
      <c r="K127" s="41"/>
      <c r="L127" s="41"/>
    </row>
    <row r="128" spans="1:16" ht="13.15" customHeight="1">
      <c r="A128" s="2"/>
      <c r="B128" s="66"/>
      <c r="C128" s="70">
        <f>IF(D127&lt;&gt;"",C127+D127,0)</f>
        <v>0.73611111111111105</v>
      </c>
      <c r="D128" s="115">
        <v>5.2083333333333336E-2</v>
      </c>
      <c r="E128" s="110"/>
      <c r="F128" s="104"/>
      <c r="G128" s="104" t="s">
        <v>10</v>
      </c>
      <c r="H128" s="104"/>
      <c r="I128" s="112"/>
      <c r="J128" s="105" t="s">
        <v>375</v>
      </c>
      <c r="K128" s="106"/>
      <c r="L128" s="106"/>
    </row>
    <row r="129" spans="1:12" ht="13.15" customHeight="1">
      <c r="A129" s="4"/>
      <c r="B129" s="69"/>
      <c r="C129" s="107">
        <f>IF(D128&lt;&gt;"",C128+D128,0)</f>
        <v>0.78819444444444442</v>
      </c>
      <c r="D129" s="107"/>
      <c r="E129" s="111"/>
      <c r="F129" s="103"/>
      <c r="G129" s="103" t="s">
        <v>80</v>
      </c>
      <c r="H129" s="103"/>
      <c r="I129" s="113"/>
      <c r="J129" s="108"/>
      <c r="K129" s="109"/>
      <c r="L129" s="109"/>
    </row>
    <row r="130" spans="1:12" ht="12.75" customHeight="1">
      <c r="A130" s="139"/>
      <c r="B130" s="204" t="s">
        <v>358</v>
      </c>
      <c r="C130" s="159"/>
      <c r="D130" s="159"/>
      <c r="E130" s="193"/>
      <c r="F130" s="194"/>
      <c r="G130" s="194"/>
      <c r="H130" s="194"/>
      <c r="I130" s="194"/>
      <c r="J130" s="195"/>
      <c r="K130" s="196"/>
      <c r="L130" s="196"/>
    </row>
    <row r="131" spans="1:12" ht="13.15" customHeight="1">
      <c r="A131" s="146">
        <v>44717</v>
      </c>
      <c r="B131" s="158" t="s">
        <v>2</v>
      </c>
      <c r="C131" s="158" t="s">
        <v>3</v>
      </c>
      <c r="D131" s="229"/>
      <c r="E131" s="230" t="s">
        <v>4</v>
      </c>
      <c r="F131" s="702" t="s">
        <v>5</v>
      </c>
      <c r="G131" s="703"/>
      <c r="H131" s="703"/>
      <c r="I131" s="230" t="s">
        <v>6</v>
      </c>
      <c r="J131" s="162" t="s">
        <v>34</v>
      </c>
      <c r="K131" s="158" t="s">
        <v>347</v>
      </c>
      <c r="L131" s="158" t="s">
        <v>352</v>
      </c>
    </row>
    <row r="132" spans="1:12" ht="13.15" customHeight="1">
      <c r="A132" s="168" t="s">
        <v>109</v>
      </c>
      <c r="B132" s="231" t="s">
        <v>66</v>
      </c>
      <c r="C132" s="232">
        <v>0.41666666666666669</v>
      </c>
      <c r="D132" s="233"/>
      <c r="E132" s="165"/>
      <c r="F132" s="234"/>
      <c r="G132" s="166" t="s">
        <v>356</v>
      </c>
      <c r="H132" s="234"/>
      <c r="I132" s="167"/>
      <c r="J132" s="235" t="s">
        <v>35</v>
      </c>
      <c r="K132" s="236" t="s">
        <v>35</v>
      </c>
      <c r="L132" s="713" t="s">
        <v>355</v>
      </c>
    </row>
    <row r="133" spans="1:12" ht="13.15" customHeight="1">
      <c r="A133" s="168"/>
      <c r="B133" s="237" t="s">
        <v>346</v>
      </c>
      <c r="C133" s="238">
        <v>0.47916666666666669</v>
      </c>
      <c r="D133" s="239"/>
      <c r="E133" s="187"/>
      <c r="F133" s="240"/>
      <c r="G133" s="188" t="s">
        <v>357</v>
      </c>
      <c r="H133" s="240"/>
      <c r="I133" s="275" t="s">
        <v>345</v>
      </c>
      <c r="J133" s="241" t="s">
        <v>35</v>
      </c>
      <c r="K133" s="242" t="s">
        <v>35</v>
      </c>
      <c r="L133" s="714"/>
    </row>
    <row r="134" spans="1:12" ht="12.75" customHeight="1">
      <c r="A134" s="5" t="s">
        <v>284</v>
      </c>
      <c r="B134" s="36" t="s">
        <v>70</v>
      </c>
      <c r="C134" s="46"/>
      <c r="D134" s="46"/>
      <c r="E134" s="98"/>
      <c r="F134" s="45"/>
      <c r="G134" s="45"/>
      <c r="H134" s="45"/>
      <c r="I134" s="45"/>
      <c r="J134" s="67"/>
      <c r="K134" s="47"/>
      <c r="L134" s="47"/>
    </row>
    <row r="135" spans="1:12" ht="13.15" customHeight="1">
      <c r="A135" s="6">
        <v>44724</v>
      </c>
      <c r="B135" s="51" t="s">
        <v>71</v>
      </c>
      <c r="C135" s="11">
        <v>0.29166666666666669</v>
      </c>
      <c r="D135" s="11"/>
      <c r="E135" s="37"/>
      <c r="F135" s="38"/>
      <c r="G135" s="103" t="s">
        <v>108</v>
      </c>
      <c r="H135" s="38"/>
      <c r="I135" s="39"/>
      <c r="J135" s="35"/>
      <c r="K135" s="9"/>
      <c r="L135" s="9"/>
    </row>
    <row r="136" spans="1:12" ht="13.15" customHeight="1">
      <c r="A136" s="2" t="s">
        <v>109</v>
      </c>
      <c r="B136" s="52"/>
      <c r="C136" s="11">
        <v>0.3263888888888889</v>
      </c>
      <c r="D136" s="11">
        <v>6.25E-2</v>
      </c>
      <c r="E136" s="37"/>
      <c r="F136" s="38"/>
      <c r="G136" s="38" t="s">
        <v>10</v>
      </c>
      <c r="H136" s="38"/>
      <c r="I136" s="39"/>
      <c r="J136" s="35" t="s">
        <v>372</v>
      </c>
      <c r="K136" s="9"/>
      <c r="L136" s="9"/>
    </row>
    <row r="137" spans="1:12" ht="13.15" customHeight="1">
      <c r="A137" s="1"/>
      <c r="B137" s="66"/>
      <c r="C137" s="10">
        <f t="shared" ref="C137:C142" si="7">IF(D136&lt;&gt;"",C136+D136,0)</f>
        <v>0.3888888888888889</v>
      </c>
      <c r="D137" s="10">
        <v>5.5555555555555552E-2</v>
      </c>
      <c r="E137" s="7"/>
      <c r="F137" s="40"/>
      <c r="G137" s="40" t="s">
        <v>10</v>
      </c>
      <c r="H137" s="40"/>
      <c r="I137" s="3"/>
      <c r="J137" s="33" t="s">
        <v>373</v>
      </c>
      <c r="K137" s="8"/>
      <c r="L137" s="8"/>
    </row>
    <row r="138" spans="1:12" ht="13.15" customHeight="1">
      <c r="A138" s="2"/>
      <c r="B138" s="66"/>
      <c r="C138" s="10">
        <f t="shared" si="7"/>
        <v>0.44444444444444442</v>
      </c>
      <c r="D138" s="10">
        <v>5.5555555555555552E-2</v>
      </c>
      <c r="E138" s="7"/>
      <c r="F138" s="40"/>
      <c r="G138" s="40" t="s">
        <v>10</v>
      </c>
      <c r="H138" s="40"/>
      <c r="I138" s="3"/>
      <c r="J138" s="33" t="s">
        <v>366</v>
      </c>
      <c r="K138" s="33"/>
      <c r="L138" s="33"/>
    </row>
    <row r="139" spans="1:12" ht="13.15" customHeight="1">
      <c r="A139" s="2"/>
      <c r="B139" s="66"/>
      <c r="C139" s="10">
        <f t="shared" si="7"/>
        <v>0.5</v>
      </c>
      <c r="D139" s="10">
        <v>4.8611111111111112E-2</v>
      </c>
      <c r="E139" s="7"/>
      <c r="F139" s="40"/>
      <c r="G139" s="40" t="s">
        <v>10</v>
      </c>
      <c r="H139" s="40"/>
      <c r="I139" s="3"/>
      <c r="J139" s="33" t="s">
        <v>367</v>
      </c>
      <c r="K139" s="33"/>
      <c r="L139" s="33"/>
    </row>
    <row r="140" spans="1:12" ht="13.15" customHeight="1">
      <c r="A140" s="2"/>
      <c r="B140" s="66"/>
      <c r="C140" s="10">
        <f t="shared" si="7"/>
        <v>0.54861111111111116</v>
      </c>
      <c r="D140" s="10">
        <v>6.9444444444444434E-2</v>
      </c>
      <c r="E140" s="95"/>
      <c r="F140" s="42"/>
      <c r="G140" s="42" t="s">
        <v>10</v>
      </c>
      <c r="H140" s="42"/>
      <c r="I140" s="96"/>
      <c r="J140" s="43" t="s">
        <v>558</v>
      </c>
      <c r="K140" s="99"/>
      <c r="L140" s="99"/>
    </row>
    <row r="141" spans="1:12" ht="13.15" customHeight="1">
      <c r="A141" s="2"/>
      <c r="B141" s="66"/>
      <c r="C141" s="10">
        <f t="shared" si="7"/>
        <v>0.61805555555555558</v>
      </c>
      <c r="D141" s="10">
        <v>6.25E-2</v>
      </c>
      <c r="E141" s="95"/>
      <c r="F141" s="42"/>
      <c r="G141" s="42" t="s">
        <v>10</v>
      </c>
      <c r="H141" s="42"/>
      <c r="I141" s="96"/>
      <c r="J141" s="43" t="s">
        <v>559</v>
      </c>
      <c r="K141" s="99"/>
      <c r="L141" s="99"/>
    </row>
    <row r="142" spans="1:12" ht="13.15" customHeight="1">
      <c r="A142" s="2"/>
      <c r="B142" s="66"/>
      <c r="C142" s="10">
        <f t="shared" si="7"/>
        <v>0.68055555555555558</v>
      </c>
      <c r="D142" s="10">
        <v>6.9444444444444434E-2</v>
      </c>
      <c r="E142" s="95"/>
      <c r="F142" s="42"/>
      <c r="G142" s="42" t="s">
        <v>10</v>
      </c>
      <c r="H142" s="42"/>
      <c r="I142" s="96"/>
      <c r="J142" s="43" t="s">
        <v>368</v>
      </c>
      <c r="K142" s="41"/>
      <c r="L142" s="41"/>
    </row>
    <row r="143" spans="1:12" ht="13.15" customHeight="1">
      <c r="A143" s="2"/>
      <c r="B143" s="66"/>
      <c r="C143" s="70">
        <f>IF(D142&lt;&gt;"",C142+D142,0)</f>
        <v>0.75</v>
      </c>
      <c r="D143" s="115">
        <v>5.2083333333333336E-2</v>
      </c>
      <c r="E143" s="110"/>
      <c r="F143" s="104"/>
      <c r="G143" s="104" t="s">
        <v>10</v>
      </c>
      <c r="H143" s="104"/>
      <c r="I143" s="112"/>
      <c r="J143" s="105" t="s">
        <v>369</v>
      </c>
      <c r="K143" s="106"/>
      <c r="L143" s="106"/>
    </row>
    <row r="144" spans="1:12" ht="13.15" customHeight="1">
      <c r="A144" s="4"/>
      <c r="B144" s="69"/>
      <c r="C144" s="107">
        <f>IF(D143&lt;&gt;"",C143+D143,0)</f>
        <v>0.80208333333333337</v>
      </c>
      <c r="D144" s="107"/>
      <c r="E144" s="111"/>
      <c r="F144" s="103"/>
      <c r="G144" s="103" t="s">
        <v>80</v>
      </c>
      <c r="H144" s="103"/>
      <c r="I144" s="113"/>
      <c r="J144" s="108"/>
      <c r="K144" s="109"/>
      <c r="L144" s="109"/>
    </row>
    <row r="145" spans="1:16" ht="13.15" customHeight="1">
      <c r="A145" s="139"/>
      <c r="B145" s="140"/>
      <c r="C145" s="141"/>
      <c r="D145" s="141"/>
      <c r="E145" s="142" t="s">
        <v>249</v>
      </c>
      <c r="F145" s="143"/>
      <c r="G145" s="143"/>
      <c r="H145" s="143"/>
      <c r="I145" s="144"/>
      <c r="J145" s="144"/>
      <c r="K145" s="145"/>
      <c r="L145" s="145"/>
      <c r="M145" s="72"/>
      <c r="N145" s="75"/>
      <c r="O145" s="75"/>
      <c r="P145" s="75"/>
    </row>
    <row r="146" spans="1:16" ht="13.15" customHeight="1">
      <c r="A146" s="146">
        <v>44730</v>
      </c>
      <c r="B146" s="147" t="s">
        <v>118</v>
      </c>
      <c r="C146" s="148">
        <v>0.375</v>
      </c>
      <c r="D146" s="149"/>
      <c r="E146" s="699" t="s">
        <v>247</v>
      </c>
      <c r="F146" s="700"/>
      <c r="G146" s="700"/>
      <c r="H146" s="700"/>
      <c r="I146" s="701"/>
      <c r="J146" s="150"/>
      <c r="K146" s="151"/>
      <c r="L146" s="151"/>
      <c r="M146" s="94"/>
      <c r="N146" s="75"/>
      <c r="O146" s="75"/>
      <c r="P146" s="75"/>
    </row>
    <row r="147" spans="1:16" ht="13.15" customHeight="1">
      <c r="A147" s="152" t="s">
        <v>21</v>
      </c>
      <c r="B147" s="153" t="s">
        <v>270</v>
      </c>
      <c r="C147" s="154">
        <v>0.625</v>
      </c>
      <c r="D147" s="155"/>
      <c r="E147" s="692" t="s">
        <v>248</v>
      </c>
      <c r="F147" s="693"/>
      <c r="G147" s="693"/>
      <c r="H147" s="693"/>
      <c r="I147" s="694"/>
      <c r="J147" s="156"/>
      <c r="K147" s="157"/>
      <c r="L147" s="157"/>
      <c r="M147" s="94"/>
      <c r="N147" s="75"/>
      <c r="O147" s="75"/>
      <c r="P147" s="75"/>
    </row>
    <row r="148" spans="1:16" ht="12.75" customHeight="1">
      <c r="A148" s="5" t="s">
        <v>285</v>
      </c>
      <c r="B148" s="36" t="s">
        <v>70</v>
      </c>
      <c r="C148" s="46"/>
      <c r="D148" s="46"/>
      <c r="E148" s="98"/>
      <c r="F148" s="45"/>
      <c r="G148" s="45"/>
      <c r="H148" s="45"/>
      <c r="I148" s="45"/>
      <c r="J148" s="67"/>
      <c r="K148" s="47"/>
      <c r="L148" s="47"/>
    </row>
    <row r="149" spans="1:16" ht="13.15" customHeight="1">
      <c r="A149" s="6">
        <v>44731</v>
      </c>
      <c r="B149" s="51" t="s">
        <v>71</v>
      </c>
      <c r="C149" s="11">
        <v>0.29166666666666669</v>
      </c>
      <c r="D149" s="11"/>
      <c r="E149" s="37"/>
      <c r="F149" s="38"/>
      <c r="G149" s="103" t="s">
        <v>108</v>
      </c>
      <c r="H149" s="38"/>
      <c r="I149" s="39"/>
      <c r="J149" s="35"/>
      <c r="K149" s="9"/>
      <c r="L149" s="9"/>
    </row>
    <row r="150" spans="1:16" ht="13.15" customHeight="1">
      <c r="A150" s="2" t="s">
        <v>109</v>
      </c>
      <c r="B150" s="52"/>
      <c r="C150" s="11">
        <v>0.3263888888888889</v>
      </c>
      <c r="D150" s="11">
        <v>5.5555555555555552E-2</v>
      </c>
      <c r="E150" s="37"/>
      <c r="F150" s="38"/>
      <c r="G150" s="38" t="s">
        <v>10</v>
      </c>
      <c r="H150" s="38"/>
      <c r="I150" s="39"/>
      <c r="J150" s="35" t="s">
        <v>413</v>
      </c>
      <c r="K150" s="9"/>
      <c r="L150" s="9"/>
    </row>
    <row r="151" spans="1:16" ht="13.15" customHeight="1">
      <c r="A151" s="1"/>
      <c r="B151" s="66"/>
      <c r="C151" s="10">
        <f t="shared" ref="C151:C156" si="8">IF(D150&lt;&gt;"",C150+D150,0)</f>
        <v>0.38194444444444442</v>
      </c>
      <c r="D151" s="10">
        <v>4.8611111111111112E-2</v>
      </c>
      <c r="E151" s="7"/>
      <c r="F151" s="40"/>
      <c r="G151" s="40" t="s">
        <v>10</v>
      </c>
      <c r="H151" s="40"/>
      <c r="I151" s="3"/>
      <c r="J151" s="33" t="s">
        <v>414</v>
      </c>
      <c r="K151" s="8"/>
      <c r="L151" s="8"/>
    </row>
    <row r="152" spans="1:16" ht="13.15" customHeight="1">
      <c r="A152" s="2"/>
      <c r="B152" s="66"/>
      <c r="C152" s="10">
        <f t="shared" si="8"/>
        <v>0.43055555555555552</v>
      </c>
      <c r="D152" s="10">
        <v>6.25E-2</v>
      </c>
      <c r="E152" s="7"/>
      <c r="F152" s="40"/>
      <c r="G152" s="40" t="s">
        <v>10</v>
      </c>
      <c r="H152" s="40"/>
      <c r="I152" s="3"/>
      <c r="J152" s="33" t="s">
        <v>378</v>
      </c>
      <c r="K152" s="33"/>
      <c r="L152" s="33"/>
    </row>
    <row r="153" spans="1:16" ht="13.15" customHeight="1">
      <c r="A153" s="2"/>
      <c r="B153" s="66"/>
      <c r="C153" s="10">
        <f t="shared" si="8"/>
        <v>0.49305555555555552</v>
      </c>
      <c r="D153" s="10">
        <v>5.5555555555555552E-2</v>
      </c>
      <c r="E153" s="7"/>
      <c r="F153" s="40"/>
      <c r="G153" s="40" t="s">
        <v>10</v>
      </c>
      <c r="H153" s="40"/>
      <c r="I153" s="3"/>
      <c r="J153" s="33" t="s">
        <v>379</v>
      </c>
      <c r="K153" s="33"/>
      <c r="L153" s="33"/>
    </row>
    <row r="154" spans="1:16" ht="13.15" customHeight="1">
      <c r="A154" s="2"/>
      <c r="B154" s="66"/>
      <c r="C154" s="10">
        <f t="shared" si="8"/>
        <v>0.54861111111111105</v>
      </c>
      <c r="D154" s="10">
        <v>6.9444444444444434E-2</v>
      </c>
      <c r="E154" s="95"/>
      <c r="F154" s="42"/>
      <c r="G154" s="42" t="s">
        <v>10</v>
      </c>
      <c r="H154" s="42"/>
      <c r="I154" s="96"/>
      <c r="J154" s="43" t="s">
        <v>376</v>
      </c>
      <c r="K154" s="99"/>
      <c r="L154" s="99"/>
    </row>
    <row r="155" spans="1:16" ht="13.15" customHeight="1">
      <c r="A155" s="2"/>
      <c r="B155" s="66"/>
      <c r="C155" s="10">
        <f t="shared" si="8"/>
        <v>0.61805555555555547</v>
      </c>
      <c r="D155" s="10">
        <v>6.25E-2</v>
      </c>
      <c r="E155" s="95"/>
      <c r="F155" s="42"/>
      <c r="G155" s="42" t="s">
        <v>10</v>
      </c>
      <c r="H155" s="42"/>
      <c r="I155" s="96"/>
      <c r="J155" s="43" t="s">
        <v>377</v>
      </c>
      <c r="K155" s="99"/>
      <c r="L155" s="99"/>
    </row>
    <row r="156" spans="1:16" ht="13.15" customHeight="1">
      <c r="A156" s="2"/>
      <c r="B156" s="66"/>
      <c r="C156" s="10">
        <f t="shared" si="8"/>
        <v>0.68055555555555547</v>
      </c>
      <c r="D156" s="10">
        <v>7.6388888888888895E-2</v>
      </c>
      <c r="E156" s="95"/>
      <c r="F156" s="42"/>
      <c r="G156" s="42" t="s">
        <v>10</v>
      </c>
      <c r="H156" s="42"/>
      <c r="I156" s="96"/>
      <c r="J156" s="43" t="s">
        <v>520</v>
      </c>
      <c r="K156" s="41"/>
      <c r="L156" s="41"/>
    </row>
    <row r="157" spans="1:16" ht="13.15" customHeight="1">
      <c r="A157" s="2"/>
      <c r="B157" s="66"/>
      <c r="C157" s="70">
        <f>IF(D156&lt;&gt;"",C156+D156,0)</f>
        <v>0.75694444444444442</v>
      </c>
      <c r="D157" s="70">
        <v>7.6388888888888895E-2</v>
      </c>
      <c r="E157" s="110"/>
      <c r="F157" s="104"/>
      <c r="G157" s="104" t="s">
        <v>10</v>
      </c>
      <c r="H157" s="104"/>
      <c r="I157" s="112"/>
      <c r="J157" s="105" t="s">
        <v>521</v>
      </c>
      <c r="K157" s="106"/>
      <c r="L157" s="106"/>
    </row>
    <row r="158" spans="1:16" ht="13.15" customHeight="1">
      <c r="A158" s="4"/>
      <c r="B158" s="69"/>
      <c r="C158" s="107">
        <f>IF(D157&lt;&gt;"",C157+D157,0)</f>
        <v>0.83333333333333326</v>
      </c>
      <c r="D158" s="107"/>
      <c r="E158" s="111"/>
      <c r="F158" s="103"/>
      <c r="G158" s="103" t="s">
        <v>80</v>
      </c>
      <c r="H158" s="103"/>
      <c r="I158" s="113"/>
      <c r="J158" s="108"/>
      <c r="K158" s="109"/>
      <c r="L158" s="109"/>
    </row>
    <row r="159" spans="1:16" ht="12.75" customHeight="1">
      <c r="A159" s="5" t="s">
        <v>286</v>
      </c>
      <c r="B159" s="36" t="s">
        <v>70</v>
      </c>
      <c r="C159" s="46"/>
      <c r="D159" s="46"/>
      <c r="E159" s="98"/>
      <c r="F159" s="45"/>
      <c r="G159" s="45"/>
      <c r="H159" s="45"/>
      <c r="I159" s="45"/>
      <c r="J159" s="67"/>
      <c r="K159" s="47"/>
      <c r="L159" s="47"/>
    </row>
    <row r="160" spans="1:16" ht="13.15" customHeight="1">
      <c r="A160" s="6">
        <v>44745</v>
      </c>
      <c r="B160" s="51" t="s">
        <v>71</v>
      </c>
      <c r="C160" s="11">
        <v>0.29166666666666669</v>
      </c>
      <c r="D160" s="11"/>
      <c r="E160" s="37"/>
      <c r="F160" s="38"/>
      <c r="G160" s="103" t="s">
        <v>108</v>
      </c>
      <c r="H160" s="38"/>
      <c r="I160" s="39"/>
      <c r="J160" s="35"/>
      <c r="K160" s="9"/>
      <c r="L160" s="9"/>
    </row>
    <row r="161" spans="1:12" ht="13.15" customHeight="1">
      <c r="A161" s="2" t="s">
        <v>109</v>
      </c>
      <c r="B161" s="52"/>
      <c r="C161" s="11">
        <v>0.3263888888888889</v>
      </c>
      <c r="D161" s="11">
        <v>4.1666666666666664E-2</v>
      </c>
      <c r="E161" s="37"/>
      <c r="F161" s="38"/>
      <c r="G161" s="38" t="s">
        <v>10</v>
      </c>
      <c r="H161" s="38"/>
      <c r="I161" s="39"/>
      <c r="J161" s="35" t="s">
        <v>383</v>
      </c>
      <c r="K161" s="9"/>
      <c r="L161" s="9"/>
    </row>
    <row r="162" spans="1:12" ht="13.15" customHeight="1">
      <c r="A162" s="1"/>
      <c r="B162" s="66"/>
      <c r="C162" s="10">
        <f t="shared" ref="C162:C167" si="9">IF(D161&lt;&gt;"",C161+D161,0)</f>
        <v>0.36805555555555558</v>
      </c>
      <c r="D162" s="10">
        <v>4.1666666666666664E-2</v>
      </c>
      <c r="E162" s="7"/>
      <c r="F162" s="40"/>
      <c r="G162" s="40" t="s">
        <v>10</v>
      </c>
      <c r="H162" s="40"/>
      <c r="I162" s="3"/>
      <c r="J162" s="33" t="s">
        <v>384</v>
      </c>
      <c r="K162" s="8"/>
      <c r="L162" s="8"/>
    </row>
    <row r="163" spans="1:12" ht="13.15" customHeight="1">
      <c r="A163" s="2"/>
      <c r="B163" s="66"/>
      <c r="C163" s="10">
        <f t="shared" si="9"/>
        <v>0.40972222222222227</v>
      </c>
      <c r="D163" s="10">
        <v>4.5138888888888888E-2</v>
      </c>
      <c r="E163" s="7"/>
      <c r="F163" s="40"/>
      <c r="G163" s="40" t="s">
        <v>10</v>
      </c>
      <c r="H163" s="40"/>
      <c r="I163" s="3"/>
      <c r="J163" s="33" t="s">
        <v>385</v>
      </c>
      <c r="K163" s="33"/>
      <c r="L163" s="33"/>
    </row>
    <row r="164" spans="1:12" ht="13.15" customHeight="1">
      <c r="A164" s="2"/>
      <c r="B164" s="66"/>
      <c r="C164" s="10">
        <f t="shared" si="9"/>
        <v>0.45486111111111116</v>
      </c>
      <c r="D164" s="10">
        <v>6.25E-2</v>
      </c>
      <c r="E164" s="7"/>
      <c r="F164" s="40"/>
      <c r="G164" s="40" t="s">
        <v>10</v>
      </c>
      <c r="H164" s="40"/>
      <c r="I164" s="3"/>
      <c r="J164" s="33" t="s">
        <v>386</v>
      </c>
      <c r="K164" s="33"/>
      <c r="L164" s="33"/>
    </row>
    <row r="165" spans="1:12" ht="13.15" customHeight="1">
      <c r="A165" s="2"/>
      <c r="B165" s="66"/>
      <c r="C165" s="10">
        <f t="shared" si="9"/>
        <v>0.51736111111111116</v>
      </c>
      <c r="D165" s="10">
        <v>6.25E-2</v>
      </c>
      <c r="E165" s="95"/>
      <c r="F165" s="42"/>
      <c r="G165" s="42" t="s">
        <v>10</v>
      </c>
      <c r="H165" s="42"/>
      <c r="I165" s="96"/>
      <c r="J165" s="43" t="s">
        <v>387</v>
      </c>
      <c r="K165" s="99"/>
      <c r="L165" s="99"/>
    </row>
    <row r="166" spans="1:12" ht="13.15" customHeight="1">
      <c r="A166" s="2"/>
      <c r="B166" s="66"/>
      <c r="C166" s="10">
        <f t="shared" si="9"/>
        <v>0.57986111111111116</v>
      </c>
      <c r="D166" s="10">
        <v>6.9444444444444434E-2</v>
      </c>
      <c r="E166" s="95"/>
      <c r="F166" s="42"/>
      <c r="G166" s="42" t="s">
        <v>10</v>
      </c>
      <c r="H166" s="42"/>
      <c r="I166" s="96"/>
      <c r="J166" s="43" t="s">
        <v>543</v>
      </c>
      <c r="K166" s="99"/>
      <c r="L166" s="99"/>
    </row>
    <row r="167" spans="1:12" ht="13.15" customHeight="1">
      <c r="A167" s="2"/>
      <c r="B167" s="66"/>
      <c r="C167" s="10">
        <f t="shared" si="9"/>
        <v>0.64930555555555558</v>
      </c>
      <c r="D167" s="10">
        <v>6.25E-2</v>
      </c>
      <c r="E167" s="95"/>
      <c r="F167" s="42"/>
      <c r="G167" s="42" t="s">
        <v>10</v>
      </c>
      <c r="H167" s="42"/>
      <c r="I167" s="96"/>
      <c r="J167" s="43" t="s">
        <v>544</v>
      </c>
      <c r="K167" s="41"/>
      <c r="L167" s="41"/>
    </row>
    <row r="168" spans="1:12" ht="13.15" customHeight="1">
      <c r="A168" s="2"/>
      <c r="B168" s="66"/>
      <c r="C168" s="70">
        <f>IF(D167&lt;&gt;"",C167+D167,0)</f>
        <v>0.71180555555555558</v>
      </c>
      <c r="D168" s="10">
        <v>6.9444444444444434E-2</v>
      </c>
      <c r="E168" s="110"/>
      <c r="F168" s="104"/>
      <c r="G168" s="42" t="s">
        <v>10</v>
      </c>
      <c r="H168" s="104"/>
      <c r="I168" s="112"/>
      <c r="J168" s="43" t="s">
        <v>370</v>
      </c>
      <c r="K168" s="106"/>
      <c r="L168" s="106"/>
    </row>
    <row r="169" spans="1:12" ht="13.15" customHeight="1">
      <c r="A169" s="2"/>
      <c r="B169" s="66"/>
      <c r="C169" s="70">
        <f>IF(D168&lt;&gt;"",C168+D168,0)</f>
        <v>0.78125</v>
      </c>
      <c r="D169" s="115">
        <v>5.2083333333333336E-2</v>
      </c>
      <c r="E169" s="110"/>
      <c r="F169" s="104"/>
      <c r="G169" s="104" t="s">
        <v>10</v>
      </c>
      <c r="H169" s="104"/>
      <c r="I169" s="112"/>
      <c r="J169" s="43" t="s">
        <v>371</v>
      </c>
      <c r="K169" s="106"/>
      <c r="L169" s="106"/>
    </row>
    <row r="170" spans="1:12" ht="13.15" customHeight="1">
      <c r="A170" s="4"/>
      <c r="B170" s="69"/>
      <c r="C170" s="107">
        <f>IF(D169&lt;&gt;"",C169+D169,0)</f>
        <v>0.83333333333333337</v>
      </c>
      <c r="D170" s="107"/>
      <c r="E170" s="111"/>
      <c r="F170" s="103"/>
      <c r="G170" s="103" t="s">
        <v>80</v>
      </c>
      <c r="H170" s="103"/>
      <c r="I170" s="113"/>
      <c r="J170" s="108"/>
      <c r="K170" s="109"/>
      <c r="L170" s="109"/>
    </row>
    <row r="171" spans="1:12" ht="12.75" customHeight="1">
      <c r="A171" s="5" t="s">
        <v>285</v>
      </c>
      <c r="B171" s="36" t="s">
        <v>70</v>
      </c>
      <c r="C171" s="46"/>
      <c r="D171" s="46"/>
      <c r="E171" s="98"/>
      <c r="F171" s="45"/>
      <c r="G171" s="45"/>
      <c r="H171" s="45"/>
      <c r="I171" s="45"/>
      <c r="J171" s="67"/>
      <c r="K171" s="47"/>
      <c r="L171" s="47"/>
    </row>
    <row r="172" spans="1:12" ht="13.15" customHeight="1">
      <c r="A172" s="6">
        <v>44752</v>
      </c>
      <c r="B172" s="51" t="s">
        <v>71</v>
      </c>
      <c r="C172" s="11">
        <v>0.29166666666666669</v>
      </c>
      <c r="D172" s="11"/>
      <c r="E172" s="37"/>
      <c r="F172" s="38"/>
      <c r="G172" s="103" t="s">
        <v>108</v>
      </c>
      <c r="H172" s="38"/>
      <c r="I172" s="39"/>
      <c r="J172" s="35"/>
      <c r="K172" s="9"/>
      <c r="L172" s="9"/>
    </row>
    <row r="173" spans="1:12" ht="13.15" customHeight="1">
      <c r="A173" s="2" t="s">
        <v>109</v>
      </c>
      <c r="B173" s="52"/>
      <c r="C173" s="11">
        <v>0.3263888888888889</v>
      </c>
      <c r="D173" s="11">
        <v>5.5555555555555552E-2</v>
      </c>
      <c r="E173" s="37"/>
      <c r="F173" s="38"/>
      <c r="G173" s="38" t="s">
        <v>10</v>
      </c>
      <c r="H173" s="38"/>
      <c r="I173" s="39"/>
      <c r="J173" s="35" t="s">
        <v>407</v>
      </c>
      <c r="K173" s="9"/>
      <c r="L173" s="9"/>
    </row>
    <row r="174" spans="1:12" ht="13.15" customHeight="1">
      <c r="A174" s="1"/>
      <c r="B174" s="66"/>
      <c r="C174" s="10">
        <f t="shared" ref="C174:C179" si="10">IF(D173&lt;&gt;"",C173+D173,0)</f>
        <v>0.38194444444444442</v>
      </c>
      <c r="D174" s="10">
        <v>4.8611111111111112E-2</v>
      </c>
      <c r="E174" s="7"/>
      <c r="F174" s="40"/>
      <c r="G174" s="40" t="s">
        <v>10</v>
      </c>
      <c r="H174" s="40"/>
      <c r="I174" s="3"/>
      <c r="J174" s="33" t="s">
        <v>408</v>
      </c>
      <c r="K174" s="8"/>
      <c r="L174" s="8"/>
    </row>
    <row r="175" spans="1:12" ht="13.15" customHeight="1">
      <c r="A175" s="2"/>
      <c r="B175" s="66"/>
      <c r="C175" s="10">
        <f t="shared" si="10"/>
        <v>0.43055555555555552</v>
      </c>
      <c r="D175" s="10">
        <v>6.25E-2</v>
      </c>
      <c r="E175" s="7"/>
      <c r="F175" s="40"/>
      <c r="G175" s="40" t="s">
        <v>10</v>
      </c>
      <c r="H175" s="40"/>
      <c r="I175" s="3"/>
      <c r="J175" s="33" t="s">
        <v>409</v>
      </c>
      <c r="K175" s="33"/>
      <c r="L175" s="33"/>
    </row>
    <row r="176" spans="1:12" ht="13.15" customHeight="1">
      <c r="A176" s="2"/>
      <c r="B176" s="66"/>
      <c r="C176" s="10">
        <f t="shared" si="10"/>
        <v>0.49305555555555552</v>
      </c>
      <c r="D176" s="10">
        <v>5.5555555555555552E-2</v>
      </c>
      <c r="E176" s="7"/>
      <c r="F176" s="40"/>
      <c r="G176" s="40" t="s">
        <v>10</v>
      </c>
      <c r="H176" s="40"/>
      <c r="I176" s="3"/>
      <c r="J176" s="33" t="s">
        <v>410</v>
      </c>
      <c r="K176" s="33"/>
      <c r="L176" s="33"/>
    </row>
    <row r="177" spans="1:16" ht="13.15" customHeight="1">
      <c r="A177" s="2"/>
      <c r="B177" s="66"/>
      <c r="C177" s="10">
        <f t="shared" si="10"/>
        <v>0.54861111111111105</v>
      </c>
      <c r="D177" s="10">
        <v>6.9444444444444434E-2</v>
      </c>
      <c r="E177" s="95"/>
      <c r="F177" s="42"/>
      <c r="G177" s="42" t="s">
        <v>10</v>
      </c>
      <c r="H177" s="42"/>
      <c r="I177" s="96"/>
      <c r="J177" s="43" t="s">
        <v>380</v>
      </c>
      <c r="K177" s="99"/>
      <c r="L177" s="99"/>
    </row>
    <row r="178" spans="1:16" ht="13.15" customHeight="1">
      <c r="A178" s="2"/>
      <c r="B178" s="66"/>
      <c r="C178" s="10">
        <f t="shared" si="10"/>
        <v>0.61805555555555547</v>
      </c>
      <c r="D178" s="10">
        <v>6.25E-2</v>
      </c>
      <c r="E178" s="95"/>
      <c r="F178" s="42"/>
      <c r="G178" s="42" t="s">
        <v>10</v>
      </c>
      <c r="H178" s="42"/>
      <c r="I178" s="96"/>
      <c r="J178" s="43" t="s">
        <v>381</v>
      </c>
      <c r="K178" s="99"/>
      <c r="L178" s="99"/>
    </row>
    <row r="179" spans="1:16" ht="13.15" customHeight="1">
      <c r="A179" s="2"/>
      <c r="B179" s="66"/>
      <c r="C179" s="10">
        <f t="shared" si="10"/>
        <v>0.68055555555555547</v>
      </c>
      <c r="D179" s="10">
        <v>7.6388888888888895E-2</v>
      </c>
      <c r="E179" s="95"/>
      <c r="F179" s="42"/>
      <c r="G179" s="42" t="s">
        <v>10</v>
      </c>
      <c r="H179" s="42"/>
      <c r="I179" s="96"/>
      <c r="J179" s="43" t="s">
        <v>522</v>
      </c>
      <c r="K179" s="41"/>
      <c r="L179" s="41"/>
    </row>
    <row r="180" spans="1:16" ht="13.15" customHeight="1">
      <c r="A180" s="2"/>
      <c r="B180" s="66"/>
      <c r="C180" s="70">
        <f>IF(D179&lt;&gt;"",C179+D179,0)</f>
        <v>0.75694444444444442</v>
      </c>
      <c r="D180" s="70">
        <v>7.6388888888888895E-2</v>
      </c>
      <c r="E180" s="110"/>
      <c r="F180" s="104"/>
      <c r="G180" s="104" t="s">
        <v>10</v>
      </c>
      <c r="H180" s="104"/>
      <c r="I180" s="112"/>
      <c r="J180" s="105" t="s">
        <v>523</v>
      </c>
      <c r="K180" s="106"/>
      <c r="L180" s="106"/>
    </row>
    <row r="181" spans="1:16" ht="13.15" customHeight="1">
      <c r="A181" s="4"/>
      <c r="B181" s="69"/>
      <c r="C181" s="107">
        <f>IF(D180&lt;&gt;"",C180+D180,0)</f>
        <v>0.83333333333333326</v>
      </c>
      <c r="D181" s="107"/>
      <c r="E181" s="111"/>
      <c r="F181" s="103"/>
      <c r="G181" s="103" t="s">
        <v>80</v>
      </c>
      <c r="H181" s="103"/>
      <c r="I181" s="113"/>
      <c r="J181" s="108"/>
      <c r="K181" s="109"/>
      <c r="L181" s="109"/>
    </row>
    <row r="182" spans="1:16" ht="13.15" customHeight="1">
      <c r="A182" s="139"/>
      <c r="B182" s="140"/>
      <c r="C182" s="141"/>
      <c r="D182" s="141"/>
      <c r="E182" s="142" t="s">
        <v>250</v>
      </c>
      <c r="F182" s="143"/>
      <c r="G182" s="143"/>
      <c r="H182" s="143"/>
      <c r="I182" s="144"/>
      <c r="J182" s="144"/>
      <c r="K182" s="145"/>
      <c r="L182" s="145"/>
      <c r="M182" s="72"/>
      <c r="N182" s="75"/>
      <c r="O182" s="75"/>
      <c r="P182" s="75"/>
    </row>
    <row r="183" spans="1:16" ht="13.15" customHeight="1">
      <c r="A183" s="146">
        <v>44758</v>
      </c>
      <c r="B183" s="147" t="s">
        <v>118</v>
      </c>
      <c r="C183" s="148">
        <v>0.52083333333333337</v>
      </c>
      <c r="D183" s="149"/>
      <c r="E183" s="699" t="s">
        <v>81</v>
      </c>
      <c r="F183" s="700"/>
      <c r="G183" s="700"/>
      <c r="H183" s="700"/>
      <c r="I183" s="701"/>
      <c r="J183" s="150"/>
      <c r="K183" s="151"/>
      <c r="L183" s="151"/>
      <c r="M183" s="94"/>
      <c r="N183" s="75"/>
      <c r="O183" s="75"/>
      <c r="P183" s="75"/>
    </row>
    <row r="184" spans="1:16" ht="12.75" customHeight="1">
      <c r="A184" s="152" t="s">
        <v>21</v>
      </c>
      <c r="B184" s="153" t="s">
        <v>119</v>
      </c>
      <c r="C184" s="154">
        <v>0.60416666666666663</v>
      </c>
      <c r="D184" s="155"/>
      <c r="E184" s="692"/>
      <c r="F184" s="693"/>
      <c r="G184" s="693"/>
      <c r="H184" s="693"/>
      <c r="I184" s="694"/>
      <c r="J184" s="156"/>
      <c r="K184" s="157"/>
      <c r="L184" s="157"/>
      <c r="M184" s="94"/>
      <c r="N184" s="75"/>
      <c r="O184" s="75"/>
      <c r="P184" s="75"/>
    </row>
    <row r="185" spans="1:16" ht="13.15" customHeight="1">
      <c r="A185" s="139"/>
      <c r="B185" s="140"/>
      <c r="C185" s="141"/>
      <c r="D185" s="141"/>
      <c r="E185" s="142" t="s">
        <v>251</v>
      </c>
      <c r="F185" s="143"/>
      <c r="G185" s="143"/>
      <c r="H185" s="143"/>
      <c r="I185" s="144"/>
      <c r="J185" s="144"/>
      <c r="K185" s="145"/>
      <c r="L185" s="145"/>
      <c r="M185" s="72"/>
      <c r="N185" s="75"/>
      <c r="O185" s="75"/>
      <c r="P185" s="75"/>
    </row>
    <row r="186" spans="1:16" ht="13.15" customHeight="1">
      <c r="A186" s="146">
        <v>44765</v>
      </c>
      <c r="B186" s="147" t="s">
        <v>118</v>
      </c>
      <c r="C186" s="197">
        <v>0.375</v>
      </c>
      <c r="D186" s="198"/>
      <c r="E186" s="715" t="s">
        <v>252</v>
      </c>
      <c r="F186" s="716"/>
      <c r="G186" s="716"/>
      <c r="H186" s="716"/>
      <c r="I186" s="717"/>
      <c r="J186" s="199"/>
      <c r="K186" s="200"/>
      <c r="L186" s="200"/>
      <c r="M186" s="94"/>
      <c r="N186" s="75"/>
      <c r="O186" s="75"/>
      <c r="P186" s="75"/>
    </row>
    <row r="187" spans="1:16" ht="13.15" customHeight="1">
      <c r="A187" s="168" t="s">
        <v>21</v>
      </c>
      <c r="B187" s="169" t="s">
        <v>245</v>
      </c>
      <c r="C187" s="201">
        <v>0.625</v>
      </c>
      <c r="D187" s="202"/>
      <c r="E187" s="718" t="s">
        <v>248</v>
      </c>
      <c r="F187" s="719"/>
      <c r="G187" s="719"/>
      <c r="H187" s="719"/>
      <c r="I187" s="720"/>
      <c r="J187" s="169"/>
      <c r="K187" s="203"/>
      <c r="L187" s="203"/>
      <c r="M187" s="94"/>
      <c r="N187" s="75"/>
      <c r="O187" s="75"/>
      <c r="P187" s="75"/>
    </row>
    <row r="188" spans="1:16" ht="12.75" customHeight="1">
      <c r="A188" s="5" t="s">
        <v>287</v>
      </c>
      <c r="B188" s="122" t="s">
        <v>281</v>
      </c>
      <c r="C188" s="46"/>
      <c r="D188" s="46"/>
      <c r="E188" s="98"/>
      <c r="F188" s="45"/>
      <c r="G188" s="45"/>
      <c r="H188" s="45"/>
      <c r="I188" s="45"/>
      <c r="J188" s="67"/>
      <c r="K188" s="47"/>
      <c r="L188" s="47"/>
    </row>
    <row r="189" spans="1:16" ht="13.15" customHeight="1">
      <c r="A189" s="6">
        <v>44773</v>
      </c>
      <c r="B189" s="51" t="s">
        <v>71</v>
      </c>
      <c r="C189" s="11">
        <v>0.29166666666666669</v>
      </c>
      <c r="D189" s="11"/>
      <c r="E189" s="37"/>
      <c r="F189" s="38"/>
      <c r="G189" s="103" t="s">
        <v>108</v>
      </c>
      <c r="H189" s="38"/>
      <c r="I189" s="39"/>
      <c r="J189" s="35"/>
      <c r="K189" s="9"/>
      <c r="L189" s="9"/>
    </row>
    <row r="190" spans="1:16" ht="13.15" customHeight="1">
      <c r="A190" s="2" t="s">
        <v>109</v>
      </c>
      <c r="B190" s="52"/>
      <c r="C190" s="11">
        <v>0.3263888888888889</v>
      </c>
      <c r="D190" s="11">
        <v>5.5555555555555552E-2</v>
      </c>
      <c r="E190" s="37"/>
      <c r="F190" s="38"/>
      <c r="G190" s="38" t="s">
        <v>10</v>
      </c>
      <c r="H190" s="38"/>
      <c r="I190" s="39"/>
      <c r="J190" s="35"/>
      <c r="K190" s="9"/>
      <c r="L190" s="9"/>
    </row>
    <row r="191" spans="1:16" ht="13.15" customHeight="1">
      <c r="A191" s="1"/>
      <c r="B191" s="66"/>
      <c r="C191" s="10">
        <f t="shared" ref="C191" si="11">IF(D190&lt;&gt;"",C190+D190,0)</f>
        <v>0.38194444444444442</v>
      </c>
      <c r="D191" s="10">
        <v>4.8611111111111112E-2</v>
      </c>
      <c r="E191" s="7"/>
      <c r="F191" s="40"/>
      <c r="G191" s="40" t="s">
        <v>10</v>
      </c>
      <c r="H191" s="40"/>
      <c r="I191" s="3"/>
      <c r="J191" s="33"/>
      <c r="K191" s="8"/>
      <c r="L191" s="8"/>
    </row>
    <row r="192" spans="1:16" ht="13.15" customHeight="1">
      <c r="A192" s="2"/>
      <c r="B192" s="66"/>
      <c r="C192" s="107">
        <v>0.44444444444444442</v>
      </c>
      <c r="D192" s="107"/>
      <c r="E192" s="276"/>
      <c r="F192" s="277"/>
      <c r="G192" s="277" t="s">
        <v>255</v>
      </c>
      <c r="H192" s="277"/>
      <c r="I192" s="278"/>
      <c r="J192" s="108"/>
      <c r="K192" s="109"/>
      <c r="L192" s="109"/>
    </row>
    <row r="193" spans="1:16" ht="13.15" customHeight="1">
      <c r="A193" s="2"/>
      <c r="B193" s="66"/>
      <c r="C193" s="10">
        <v>0.74305555555555547</v>
      </c>
      <c r="D193" s="10">
        <v>6.9444444444444434E-2</v>
      </c>
      <c r="E193" s="7"/>
      <c r="F193" s="40"/>
      <c r="G193" s="40" t="s">
        <v>10</v>
      </c>
      <c r="H193" s="40"/>
      <c r="I193" s="3"/>
      <c r="J193" s="33"/>
      <c r="K193" s="33"/>
      <c r="L193" s="33"/>
    </row>
    <row r="194" spans="1:16" ht="13.15" customHeight="1">
      <c r="A194" s="2"/>
      <c r="B194" s="66"/>
      <c r="C194" s="10">
        <f t="shared" ref="C194" si="12">IF(D193&lt;&gt;"",C193+D193,0)</f>
        <v>0.81249999999999989</v>
      </c>
      <c r="D194" s="10">
        <v>5.2083333333333336E-2</v>
      </c>
      <c r="E194" s="7"/>
      <c r="F194" s="40"/>
      <c r="G194" s="40" t="s">
        <v>10</v>
      </c>
      <c r="H194" s="40"/>
      <c r="I194" s="3"/>
      <c r="J194" s="33"/>
      <c r="K194" s="33"/>
      <c r="L194" s="33"/>
    </row>
    <row r="195" spans="1:16" ht="13.15" customHeight="1">
      <c r="A195" s="4"/>
      <c r="B195" s="69"/>
      <c r="C195" s="107">
        <v>0.86111111111111116</v>
      </c>
      <c r="D195" s="107"/>
      <c r="E195" s="276"/>
      <c r="F195" s="277"/>
      <c r="G195" s="277" t="s">
        <v>256</v>
      </c>
      <c r="H195" s="277"/>
      <c r="I195" s="278"/>
      <c r="J195" s="108"/>
      <c r="K195" s="109"/>
      <c r="L195" s="109"/>
    </row>
    <row r="196" spans="1:16" ht="13.15" customHeight="1">
      <c r="A196" s="139"/>
      <c r="B196" s="140"/>
      <c r="C196" s="141"/>
      <c r="D196" s="141"/>
      <c r="E196" s="142" t="s">
        <v>271</v>
      </c>
      <c r="F196" s="143"/>
      <c r="G196" s="143"/>
      <c r="H196" s="143"/>
      <c r="I196" s="144"/>
      <c r="J196" s="144"/>
      <c r="K196" s="145"/>
      <c r="L196" s="145"/>
      <c r="M196" s="72"/>
      <c r="N196" s="75"/>
      <c r="O196" s="75"/>
      <c r="P196" s="75"/>
    </row>
    <row r="197" spans="1:16" ht="13.15" customHeight="1">
      <c r="A197" s="146">
        <v>44779</v>
      </c>
      <c r="B197" s="147" t="s">
        <v>118</v>
      </c>
      <c r="C197" s="148">
        <v>0.39583333333333331</v>
      </c>
      <c r="D197" s="149"/>
      <c r="E197" s="699" t="s">
        <v>228</v>
      </c>
      <c r="F197" s="700"/>
      <c r="G197" s="700"/>
      <c r="H197" s="700"/>
      <c r="I197" s="701"/>
      <c r="J197" s="150"/>
      <c r="K197" s="151"/>
      <c r="L197" s="151"/>
      <c r="M197" s="94"/>
      <c r="N197" s="75"/>
      <c r="O197" s="75"/>
      <c r="P197" s="75"/>
    </row>
    <row r="198" spans="1:16" ht="12.75" customHeight="1">
      <c r="A198" s="152" t="s">
        <v>21</v>
      </c>
      <c r="B198" s="153" t="s">
        <v>246</v>
      </c>
      <c r="C198" s="154">
        <v>0.47916666666666669</v>
      </c>
      <c r="D198" s="155"/>
      <c r="E198" s="692"/>
      <c r="F198" s="693"/>
      <c r="G198" s="693"/>
      <c r="H198" s="693"/>
      <c r="I198" s="694"/>
      <c r="J198" s="156"/>
      <c r="K198" s="157"/>
      <c r="L198" s="157"/>
      <c r="M198" s="94"/>
      <c r="N198" s="75"/>
      <c r="O198" s="75"/>
      <c r="P198" s="75"/>
    </row>
    <row r="199" spans="1:16" ht="12.75" customHeight="1">
      <c r="A199" s="5" t="s">
        <v>288</v>
      </c>
      <c r="B199" s="122" t="s">
        <v>281</v>
      </c>
      <c r="C199" s="46" t="s">
        <v>253</v>
      </c>
      <c r="D199" s="46"/>
      <c r="E199" s="98"/>
      <c r="F199" s="45"/>
      <c r="G199" s="45"/>
      <c r="H199" s="45"/>
      <c r="I199" s="45"/>
      <c r="J199" s="67"/>
      <c r="K199" s="47"/>
      <c r="L199" s="47"/>
    </row>
    <row r="200" spans="1:16" ht="13.15" customHeight="1">
      <c r="A200" s="6">
        <v>44794</v>
      </c>
      <c r="B200" s="51" t="s">
        <v>71</v>
      </c>
      <c r="C200" s="11">
        <v>0.29166666666666669</v>
      </c>
      <c r="D200" s="11"/>
      <c r="E200" s="37"/>
      <c r="F200" s="38"/>
      <c r="G200" s="103" t="s">
        <v>108</v>
      </c>
      <c r="H200" s="38"/>
      <c r="I200" s="39"/>
      <c r="J200" s="35"/>
      <c r="K200" s="9"/>
      <c r="L200" s="9"/>
    </row>
    <row r="201" spans="1:16" ht="13.15" customHeight="1">
      <c r="A201" s="2" t="s">
        <v>109</v>
      </c>
      <c r="B201" s="52"/>
      <c r="C201" s="11">
        <v>0.3263888888888889</v>
      </c>
      <c r="D201" s="11">
        <v>5.5555555555555552E-2</v>
      </c>
      <c r="E201" s="37"/>
      <c r="F201" s="38"/>
      <c r="G201" s="38" t="s">
        <v>10</v>
      </c>
      <c r="H201" s="38"/>
      <c r="I201" s="39"/>
      <c r="J201" s="35" t="s">
        <v>417</v>
      </c>
      <c r="K201" s="9"/>
      <c r="L201" s="9"/>
    </row>
    <row r="202" spans="1:16" ht="13.15" customHeight="1">
      <c r="A202" s="1"/>
      <c r="B202" s="66"/>
      <c r="C202" s="10">
        <f t="shared" ref="C202" si="13">IF(D201&lt;&gt;"",C201+D201,0)</f>
        <v>0.38194444444444442</v>
      </c>
      <c r="D202" s="10">
        <v>4.8611111111111112E-2</v>
      </c>
      <c r="E202" s="7"/>
      <c r="F202" s="40"/>
      <c r="G202" s="40" t="s">
        <v>10</v>
      </c>
      <c r="H202" s="40"/>
      <c r="I202" s="3"/>
      <c r="J202" s="33" t="s">
        <v>418</v>
      </c>
      <c r="K202" s="8"/>
      <c r="L202" s="8"/>
    </row>
    <row r="203" spans="1:16" ht="13.15" customHeight="1">
      <c r="A203" s="2"/>
      <c r="B203" s="66"/>
      <c r="C203" s="107">
        <v>0.44444444444444442</v>
      </c>
      <c r="D203" s="107"/>
      <c r="E203" s="276"/>
      <c r="F203" s="277"/>
      <c r="G203" s="277" t="s">
        <v>255</v>
      </c>
      <c r="H203" s="277"/>
      <c r="I203" s="278"/>
      <c r="J203" s="108"/>
      <c r="K203" s="109"/>
      <c r="L203" s="109"/>
    </row>
    <row r="204" spans="1:16" ht="13.15" customHeight="1">
      <c r="A204" s="2"/>
      <c r="B204" s="66"/>
      <c r="C204" s="10">
        <v>0.74305555555555547</v>
      </c>
      <c r="D204" s="10">
        <v>6.9444444444444434E-2</v>
      </c>
      <c r="E204" s="7"/>
      <c r="F204" s="40"/>
      <c r="G204" s="40" t="s">
        <v>10</v>
      </c>
      <c r="H204" s="40"/>
      <c r="I204" s="3"/>
      <c r="J204" s="33" t="s">
        <v>419</v>
      </c>
      <c r="K204" s="33"/>
      <c r="L204" s="33"/>
    </row>
    <row r="205" spans="1:16" ht="13.15" customHeight="1">
      <c r="A205" s="2"/>
      <c r="B205" s="66"/>
      <c r="C205" s="10">
        <f t="shared" ref="C205" si="14">IF(D204&lt;&gt;"",C204+D204,0)</f>
        <v>0.81249999999999989</v>
      </c>
      <c r="D205" s="10">
        <v>5.2083333333333336E-2</v>
      </c>
      <c r="E205" s="7"/>
      <c r="F205" s="40"/>
      <c r="G205" s="40" t="s">
        <v>10</v>
      </c>
      <c r="H205" s="40"/>
      <c r="I205" s="3"/>
      <c r="J205" s="33" t="s">
        <v>420</v>
      </c>
      <c r="K205" s="33"/>
      <c r="L205" s="33"/>
    </row>
    <row r="206" spans="1:16" ht="13.15" customHeight="1">
      <c r="A206" s="4"/>
      <c r="B206" s="69"/>
      <c r="C206" s="107">
        <v>0.86111111111111116</v>
      </c>
      <c r="D206" s="107"/>
      <c r="E206" s="276"/>
      <c r="F206" s="277"/>
      <c r="G206" s="277" t="s">
        <v>256</v>
      </c>
      <c r="H206" s="277"/>
      <c r="I206" s="278"/>
      <c r="J206" s="108"/>
      <c r="K206" s="109"/>
      <c r="L206" s="109"/>
    </row>
    <row r="207" spans="1:16" ht="12.75" customHeight="1">
      <c r="A207" s="134" t="s">
        <v>289</v>
      </c>
      <c r="B207" s="135" t="s">
        <v>281</v>
      </c>
      <c r="C207" s="136" t="s">
        <v>253</v>
      </c>
      <c r="D207" s="136"/>
      <c r="E207" s="137"/>
      <c r="F207" s="135"/>
      <c r="G207" s="135"/>
      <c r="H207" s="135"/>
      <c r="I207" s="135"/>
      <c r="J207" s="138"/>
      <c r="K207" s="48"/>
      <c r="L207" s="48"/>
    </row>
    <row r="208" spans="1:16" ht="13.15" customHeight="1">
      <c r="A208" s="6">
        <v>44801</v>
      </c>
      <c r="B208" s="51" t="s">
        <v>71</v>
      </c>
      <c r="C208" s="11">
        <v>0.29166666666666669</v>
      </c>
      <c r="D208" s="11"/>
      <c r="E208" s="37"/>
      <c r="F208" s="38"/>
      <c r="G208" s="103" t="s">
        <v>108</v>
      </c>
      <c r="H208" s="38"/>
      <c r="I208" s="39"/>
      <c r="J208" s="35"/>
      <c r="K208" s="9"/>
      <c r="L208" s="9"/>
    </row>
    <row r="209" spans="1:12" ht="13.15" customHeight="1">
      <c r="A209" s="2" t="s">
        <v>109</v>
      </c>
      <c r="B209" s="52"/>
      <c r="C209" s="11">
        <v>0.3263888888888889</v>
      </c>
      <c r="D209" s="11">
        <v>5.5555555555555552E-2</v>
      </c>
      <c r="E209" s="37"/>
      <c r="F209" s="38"/>
      <c r="G209" s="38" t="s">
        <v>10</v>
      </c>
      <c r="H209" s="38"/>
      <c r="I209" s="39"/>
      <c r="J209" s="35" t="s">
        <v>423</v>
      </c>
      <c r="K209" s="9"/>
      <c r="L209" s="9"/>
    </row>
    <row r="210" spans="1:12" ht="13.15" customHeight="1">
      <c r="A210" s="1"/>
      <c r="B210" s="66"/>
      <c r="C210" s="10">
        <f t="shared" ref="C210" si="15">IF(D209&lt;&gt;"",C209+D209,0)</f>
        <v>0.38194444444444442</v>
      </c>
      <c r="D210" s="10">
        <v>4.8611111111111112E-2</v>
      </c>
      <c r="E210" s="7"/>
      <c r="F210" s="40"/>
      <c r="G210" s="40" t="s">
        <v>10</v>
      </c>
      <c r="H210" s="40"/>
      <c r="I210" s="3"/>
      <c r="J210" s="33" t="s">
        <v>424</v>
      </c>
      <c r="K210" s="8"/>
      <c r="L210" s="8"/>
    </row>
    <row r="211" spans="1:12" ht="13.15" customHeight="1">
      <c r="A211" s="2"/>
      <c r="B211" s="66"/>
      <c r="C211" s="107">
        <v>0.44444444444444442</v>
      </c>
      <c r="D211" s="107"/>
      <c r="E211" s="276"/>
      <c r="F211" s="277"/>
      <c r="G211" s="277" t="s">
        <v>255</v>
      </c>
      <c r="H211" s="277"/>
      <c r="I211" s="278"/>
      <c r="J211" s="108"/>
      <c r="K211" s="109"/>
      <c r="L211" s="109"/>
    </row>
    <row r="212" spans="1:12" ht="13.15" customHeight="1">
      <c r="A212" s="2"/>
      <c r="B212" s="66"/>
      <c r="C212" s="10">
        <v>0.74305555555555547</v>
      </c>
      <c r="D212" s="10">
        <v>6.9444444444444434E-2</v>
      </c>
      <c r="E212" s="7"/>
      <c r="F212" s="40"/>
      <c r="G212" s="40" t="s">
        <v>10</v>
      </c>
      <c r="H212" s="40"/>
      <c r="I212" s="3"/>
      <c r="J212" s="33" t="s">
        <v>425</v>
      </c>
      <c r="K212" s="33"/>
      <c r="L212" s="33"/>
    </row>
    <row r="213" spans="1:12" ht="13.15" customHeight="1">
      <c r="A213" s="2"/>
      <c r="B213" s="66"/>
      <c r="C213" s="10">
        <f t="shared" ref="C213" si="16">IF(D212&lt;&gt;"",C212+D212,0)</f>
        <v>0.81249999999999989</v>
      </c>
      <c r="D213" s="10">
        <v>5.2083333333333336E-2</v>
      </c>
      <c r="E213" s="7"/>
      <c r="F213" s="40"/>
      <c r="G213" s="40" t="s">
        <v>10</v>
      </c>
      <c r="H213" s="40"/>
      <c r="I213" s="3"/>
      <c r="J213" s="33" t="s">
        <v>426</v>
      </c>
      <c r="K213" s="33"/>
      <c r="L213" s="33"/>
    </row>
    <row r="214" spans="1:12" ht="13.15" customHeight="1">
      <c r="A214" s="2"/>
      <c r="B214" s="66"/>
      <c r="C214" s="107">
        <v>0.86111111111111116</v>
      </c>
      <c r="D214" s="107"/>
      <c r="E214" s="276"/>
      <c r="F214" s="277"/>
      <c r="G214" s="277" t="s">
        <v>256</v>
      </c>
      <c r="H214" s="277"/>
      <c r="I214" s="278"/>
      <c r="J214" s="108"/>
      <c r="K214" s="109"/>
      <c r="L214" s="109"/>
    </row>
    <row r="215" spans="1:12" ht="12.75" customHeight="1">
      <c r="A215" s="5" t="s">
        <v>290</v>
      </c>
      <c r="B215" s="122" t="s">
        <v>281</v>
      </c>
      <c r="C215" s="46" t="s">
        <v>253</v>
      </c>
      <c r="D215" s="46"/>
      <c r="E215" s="98"/>
      <c r="F215" s="45"/>
      <c r="G215" s="45"/>
      <c r="H215" s="45"/>
      <c r="I215" s="45"/>
      <c r="J215" s="67"/>
      <c r="K215" s="47"/>
      <c r="L215" s="47"/>
    </row>
    <row r="216" spans="1:12" ht="13.15" customHeight="1">
      <c r="A216" s="6">
        <v>44808</v>
      </c>
      <c r="B216" s="51" t="s">
        <v>71</v>
      </c>
      <c r="C216" s="11">
        <v>0.29166666666666669</v>
      </c>
      <c r="D216" s="11"/>
      <c r="E216" s="37"/>
      <c r="F216" s="38"/>
      <c r="G216" s="103" t="s">
        <v>108</v>
      </c>
      <c r="H216" s="38"/>
      <c r="I216" s="39"/>
      <c r="J216" s="35"/>
      <c r="K216" s="9"/>
      <c r="L216" s="9"/>
    </row>
    <row r="217" spans="1:12" ht="13.15" customHeight="1">
      <c r="A217" s="2" t="s">
        <v>109</v>
      </c>
      <c r="B217" s="52"/>
      <c r="C217" s="11">
        <v>0.3263888888888889</v>
      </c>
      <c r="D217" s="11">
        <v>5.5555555555555552E-2</v>
      </c>
      <c r="E217" s="37"/>
      <c r="F217" s="38"/>
      <c r="G217" s="38" t="s">
        <v>10</v>
      </c>
      <c r="H217" s="38"/>
      <c r="I217" s="39"/>
      <c r="J217" s="35" t="s">
        <v>427</v>
      </c>
      <c r="K217" s="9"/>
      <c r="L217" s="9"/>
    </row>
    <row r="218" spans="1:12" ht="13.15" customHeight="1">
      <c r="A218" s="1"/>
      <c r="B218" s="66"/>
      <c r="C218" s="10">
        <f t="shared" ref="C218" si="17">IF(D217&lt;&gt;"",C217+D217,0)</f>
        <v>0.38194444444444442</v>
      </c>
      <c r="D218" s="10">
        <v>4.8611111111111112E-2</v>
      </c>
      <c r="E218" s="7"/>
      <c r="F218" s="40"/>
      <c r="G218" s="40" t="s">
        <v>10</v>
      </c>
      <c r="H218" s="40"/>
      <c r="I218" s="3"/>
      <c r="J218" s="33" t="s">
        <v>428</v>
      </c>
      <c r="K218" s="8"/>
      <c r="L218" s="8"/>
    </row>
    <row r="219" spans="1:12" ht="13.15" customHeight="1">
      <c r="A219" s="2"/>
      <c r="B219" s="66"/>
      <c r="C219" s="107">
        <v>0.44444444444444442</v>
      </c>
      <c r="D219" s="107"/>
      <c r="E219" s="276"/>
      <c r="F219" s="277"/>
      <c r="G219" s="277" t="s">
        <v>255</v>
      </c>
      <c r="H219" s="277"/>
      <c r="I219" s="278"/>
      <c r="J219" s="108"/>
      <c r="K219" s="109"/>
      <c r="L219" s="109"/>
    </row>
    <row r="220" spans="1:12" ht="13.15" customHeight="1">
      <c r="A220" s="2"/>
      <c r="B220" s="66"/>
      <c r="C220" s="10">
        <v>0.74305555555555547</v>
      </c>
      <c r="D220" s="10">
        <v>6.9444444444444434E-2</v>
      </c>
      <c r="E220" s="7"/>
      <c r="F220" s="40"/>
      <c r="G220" s="40" t="s">
        <v>10</v>
      </c>
      <c r="H220" s="40"/>
      <c r="I220" s="3"/>
      <c r="J220" s="33" t="s">
        <v>411</v>
      </c>
      <c r="K220" s="33"/>
      <c r="L220" s="33"/>
    </row>
    <row r="221" spans="1:12" ht="13.15" customHeight="1">
      <c r="A221" s="2"/>
      <c r="B221" s="66"/>
      <c r="C221" s="10">
        <f t="shared" ref="C221" si="18">IF(D220&lt;&gt;"",C220+D220,0)</f>
        <v>0.81249999999999989</v>
      </c>
      <c r="D221" s="10">
        <v>5.2083333333333336E-2</v>
      </c>
      <c r="E221" s="7"/>
      <c r="F221" s="40"/>
      <c r="G221" s="40" t="s">
        <v>10</v>
      </c>
      <c r="H221" s="40"/>
      <c r="I221" s="3"/>
      <c r="J221" s="33" t="s">
        <v>412</v>
      </c>
      <c r="K221" s="33"/>
      <c r="L221" s="33"/>
    </row>
    <row r="222" spans="1:12" ht="13.15" customHeight="1">
      <c r="A222" s="2"/>
      <c r="B222" s="66"/>
      <c r="C222" s="107">
        <v>0.86111111111111116</v>
      </c>
      <c r="D222" s="107"/>
      <c r="E222" s="276"/>
      <c r="F222" s="277"/>
      <c r="G222" s="277" t="s">
        <v>256</v>
      </c>
      <c r="H222" s="277"/>
      <c r="I222" s="278"/>
      <c r="J222" s="108"/>
      <c r="K222" s="109"/>
      <c r="L222" s="109"/>
    </row>
    <row r="223" spans="1:12" ht="12.75" customHeight="1">
      <c r="A223" s="5" t="s">
        <v>291</v>
      </c>
      <c r="B223" s="36" t="s">
        <v>70</v>
      </c>
      <c r="C223" s="46"/>
      <c r="D223" s="46"/>
      <c r="E223" s="98"/>
      <c r="F223" s="45"/>
      <c r="G223" s="45"/>
      <c r="H223" s="45"/>
      <c r="I223" s="45"/>
      <c r="J223" s="67"/>
      <c r="K223" s="47"/>
      <c r="L223" s="47"/>
    </row>
    <row r="224" spans="1:12" ht="13.15" customHeight="1">
      <c r="A224" s="6">
        <v>44815</v>
      </c>
      <c r="B224" s="51" t="s">
        <v>71</v>
      </c>
      <c r="C224" s="11">
        <v>0.29166666666666669</v>
      </c>
      <c r="D224" s="11"/>
      <c r="E224" s="37"/>
      <c r="F224" s="38"/>
      <c r="G224" s="103" t="s">
        <v>108</v>
      </c>
      <c r="H224" s="38"/>
      <c r="I224" s="39"/>
      <c r="J224" s="35"/>
      <c r="K224" s="9"/>
      <c r="L224" s="9"/>
    </row>
    <row r="225" spans="1:16" ht="13.15" customHeight="1">
      <c r="A225" s="2" t="s">
        <v>109</v>
      </c>
      <c r="B225" s="52"/>
      <c r="C225" s="11">
        <v>0.3263888888888889</v>
      </c>
      <c r="D225" s="11">
        <v>4.1666666666666664E-2</v>
      </c>
      <c r="E225" s="37"/>
      <c r="F225" s="38"/>
      <c r="G225" s="38" t="s">
        <v>10</v>
      </c>
      <c r="H225" s="38"/>
      <c r="I225" s="39"/>
      <c r="J225" s="35" t="s">
        <v>382</v>
      </c>
      <c r="K225" s="9"/>
      <c r="L225" s="9"/>
    </row>
    <row r="226" spans="1:16" ht="13.15" customHeight="1">
      <c r="A226" s="1"/>
      <c r="B226" s="66"/>
      <c r="C226" s="10">
        <f t="shared" ref="C226:C232" si="19">IF(D225&lt;&gt;"",C225+D225,0)</f>
        <v>0.36805555555555558</v>
      </c>
      <c r="D226" s="10">
        <v>4.1666666666666664E-2</v>
      </c>
      <c r="E226" s="7"/>
      <c r="F226" s="40"/>
      <c r="G226" s="40" t="s">
        <v>10</v>
      </c>
      <c r="H226" s="40"/>
      <c r="I226" s="3"/>
      <c r="J226" s="33" t="s">
        <v>388</v>
      </c>
      <c r="K226" s="8"/>
      <c r="L226" s="8"/>
    </row>
    <row r="227" spans="1:16" ht="13.15" customHeight="1">
      <c r="A227" s="2"/>
      <c r="B227" s="66"/>
      <c r="C227" s="10">
        <f t="shared" si="19"/>
        <v>0.40972222222222227</v>
      </c>
      <c r="D227" s="10">
        <v>4.5138888888888888E-2</v>
      </c>
      <c r="E227" s="7"/>
      <c r="F227" s="40"/>
      <c r="G227" s="40" t="s">
        <v>10</v>
      </c>
      <c r="H227" s="40"/>
      <c r="I227" s="3"/>
      <c r="J227" s="33" t="s">
        <v>389</v>
      </c>
      <c r="K227" s="33"/>
      <c r="L227" s="33"/>
    </row>
    <row r="228" spans="1:16" ht="13.15" customHeight="1">
      <c r="A228" s="2"/>
      <c r="B228" s="66"/>
      <c r="C228" s="10">
        <f t="shared" si="19"/>
        <v>0.45486111111111116</v>
      </c>
      <c r="D228" s="10">
        <v>6.25E-2</v>
      </c>
      <c r="E228" s="7"/>
      <c r="F228" s="40"/>
      <c r="G228" s="40" t="s">
        <v>10</v>
      </c>
      <c r="H228" s="40"/>
      <c r="I228" s="3"/>
      <c r="J228" s="33" t="s">
        <v>390</v>
      </c>
      <c r="K228" s="33"/>
      <c r="L228" s="33"/>
    </row>
    <row r="229" spans="1:16" ht="13.15" customHeight="1">
      <c r="A229" s="2"/>
      <c r="B229" s="66"/>
      <c r="C229" s="10">
        <f t="shared" si="19"/>
        <v>0.51736111111111116</v>
      </c>
      <c r="D229" s="10">
        <v>6.25E-2</v>
      </c>
      <c r="E229" s="95"/>
      <c r="F229" s="42"/>
      <c r="G229" s="42" t="s">
        <v>10</v>
      </c>
      <c r="H229" s="42"/>
      <c r="I229" s="96"/>
      <c r="J229" s="43" t="s">
        <v>391</v>
      </c>
      <c r="K229" s="99"/>
      <c r="L229" s="99"/>
    </row>
    <row r="230" spans="1:16" ht="13.15" customHeight="1">
      <c r="A230" s="2"/>
      <c r="B230" s="66"/>
      <c r="C230" s="10">
        <f t="shared" si="19"/>
        <v>0.57986111111111116</v>
      </c>
      <c r="D230" s="10">
        <v>6.9444444444444434E-2</v>
      </c>
      <c r="E230" s="95"/>
      <c r="F230" s="42"/>
      <c r="G230" s="42" t="s">
        <v>10</v>
      </c>
      <c r="H230" s="42"/>
      <c r="I230" s="96"/>
      <c r="J230" s="43" t="s">
        <v>421</v>
      </c>
      <c r="K230" s="99"/>
      <c r="L230" s="99"/>
    </row>
    <row r="231" spans="1:16" ht="13.15" customHeight="1">
      <c r="A231" s="2"/>
      <c r="B231" s="66"/>
      <c r="C231" s="10">
        <f t="shared" si="19"/>
        <v>0.64930555555555558</v>
      </c>
      <c r="D231" s="10">
        <v>6.25E-2</v>
      </c>
      <c r="E231" s="95"/>
      <c r="F231" s="42"/>
      <c r="G231" s="42" t="s">
        <v>10</v>
      </c>
      <c r="H231" s="42"/>
      <c r="I231" s="96"/>
      <c r="J231" s="43" t="s">
        <v>422</v>
      </c>
      <c r="K231" s="99"/>
      <c r="L231" s="99"/>
    </row>
    <row r="232" spans="1:16" ht="13.15" customHeight="1">
      <c r="A232" s="2"/>
      <c r="B232" s="66"/>
      <c r="C232" s="10">
        <f t="shared" si="19"/>
        <v>0.71180555555555558</v>
      </c>
      <c r="D232" s="10">
        <v>6.9444444444444434E-2</v>
      </c>
      <c r="E232" s="95"/>
      <c r="F232" s="42"/>
      <c r="G232" s="42" t="s">
        <v>10</v>
      </c>
      <c r="H232" s="42"/>
      <c r="I232" s="96"/>
      <c r="J232" s="43" t="s">
        <v>431</v>
      </c>
      <c r="K232" s="99"/>
      <c r="L232" s="99"/>
    </row>
    <row r="233" spans="1:16" ht="13.15" customHeight="1">
      <c r="A233" s="2"/>
      <c r="B233" s="66"/>
      <c r="C233" s="70">
        <f>IF(D232&lt;&gt;"",C232+D232,0)</f>
        <v>0.78125</v>
      </c>
      <c r="D233" s="115">
        <v>5.2083333333333336E-2</v>
      </c>
      <c r="E233" s="110"/>
      <c r="F233" s="104"/>
      <c r="G233" s="104" t="s">
        <v>10</v>
      </c>
      <c r="H233" s="104"/>
      <c r="I233" s="112"/>
      <c r="J233" s="105" t="s">
        <v>432</v>
      </c>
      <c r="K233" s="106"/>
      <c r="L233" s="106"/>
    </row>
    <row r="234" spans="1:16" ht="13.15" customHeight="1">
      <c r="A234" s="4"/>
      <c r="B234" s="69"/>
      <c r="C234" s="107">
        <f>IF(D233&lt;&gt;"",C233+D233,0)</f>
        <v>0.83333333333333337</v>
      </c>
      <c r="D234" s="107"/>
      <c r="E234" s="111"/>
      <c r="F234" s="103"/>
      <c r="G234" s="103" t="s">
        <v>80</v>
      </c>
      <c r="H234" s="103"/>
      <c r="I234" s="113"/>
      <c r="J234" s="108"/>
      <c r="K234" s="109"/>
      <c r="L234" s="109"/>
    </row>
    <row r="235" spans="1:16" ht="13.15" customHeight="1">
      <c r="A235" s="139"/>
      <c r="B235" s="140"/>
      <c r="C235" s="141"/>
      <c r="D235" s="141"/>
      <c r="E235" s="142" t="s">
        <v>272</v>
      </c>
      <c r="F235" s="143"/>
      <c r="G235" s="143"/>
      <c r="H235" s="143"/>
      <c r="I235" s="144"/>
      <c r="J235" s="144"/>
      <c r="K235" s="145"/>
      <c r="L235" s="145"/>
      <c r="M235" s="72"/>
      <c r="N235" s="75"/>
      <c r="O235" s="75"/>
      <c r="P235" s="75"/>
    </row>
    <row r="236" spans="1:16" ht="13.15" customHeight="1">
      <c r="A236" s="146">
        <v>44821</v>
      </c>
      <c r="B236" s="147" t="s">
        <v>118</v>
      </c>
      <c r="C236" s="148">
        <v>0.52083333333333337</v>
      </c>
      <c r="D236" s="149"/>
      <c r="E236" s="699" t="s">
        <v>228</v>
      </c>
      <c r="F236" s="700"/>
      <c r="G236" s="700"/>
      <c r="H236" s="700"/>
      <c r="I236" s="701"/>
      <c r="J236" s="150"/>
      <c r="K236" s="151"/>
      <c r="L236" s="151"/>
      <c r="M236" s="94"/>
      <c r="N236" s="75"/>
      <c r="O236" s="75"/>
      <c r="P236" s="75"/>
    </row>
    <row r="237" spans="1:16" ht="12.75" customHeight="1">
      <c r="A237" s="152" t="s">
        <v>21</v>
      </c>
      <c r="B237" s="153" t="s">
        <v>119</v>
      </c>
      <c r="C237" s="154">
        <v>0.60416666666666663</v>
      </c>
      <c r="D237" s="155"/>
      <c r="E237" s="692"/>
      <c r="F237" s="693"/>
      <c r="G237" s="693"/>
      <c r="H237" s="693"/>
      <c r="I237" s="694"/>
      <c r="J237" s="156"/>
      <c r="K237" s="157"/>
      <c r="L237" s="157"/>
      <c r="M237" s="94"/>
      <c r="N237" s="75"/>
      <c r="O237" s="75"/>
      <c r="P237" s="75"/>
    </row>
    <row r="238" spans="1:16" ht="12.75" customHeight="1">
      <c r="A238" s="5" t="s">
        <v>292</v>
      </c>
      <c r="B238" s="36" t="s">
        <v>70</v>
      </c>
      <c r="C238" s="46"/>
      <c r="D238" s="46"/>
      <c r="E238" s="98"/>
      <c r="F238" s="45"/>
      <c r="G238" s="45"/>
      <c r="H238" s="45"/>
      <c r="I238" s="45"/>
      <c r="J238" s="67"/>
      <c r="K238" s="47"/>
      <c r="L238" s="47"/>
    </row>
    <row r="239" spans="1:16" ht="13.15" customHeight="1">
      <c r="A239" s="6">
        <v>44823</v>
      </c>
      <c r="B239" s="51" t="s">
        <v>71</v>
      </c>
      <c r="C239" s="11">
        <v>0.29166666666666669</v>
      </c>
      <c r="D239" s="11"/>
      <c r="E239" s="37"/>
      <c r="F239" s="38"/>
      <c r="G239" s="103" t="s">
        <v>108</v>
      </c>
      <c r="H239" s="38"/>
      <c r="I239" s="39"/>
      <c r="J239" s="35"/>
      <c r="K239" s="9"/>
      <c r="L239" s="9"/>
    </row>
    <row r="240" spans="1:16" ht="13.15" customHeight="1">
      <c r="A240" s="2" t="s">
        <v>242</v>
      </c>
      <c r="B240" s="52"/>
      <c r="C240" s="11">
        <v>0.3263888888888889</v>
      </c>
      <c r="D240" s="11">
        <v>6.25E-2</v>
      </c>
      <c r="E240" s="37"/>
      <c r="F240" s="38"/>
      <c r="G240" s="38" t="s">
        <v>10</v>
      </c>
      <c r="H240" s="38"/>
      <c r="I240" s="39"/>
      <c r="J240" s="35" t="s">
        <v>433</v>
      </c>
      <c r="K240" s="9"/>
      <c r="L240" s="9"/>
    </row>
    <row r="241" spans="1:12" ht="13.15" customHeight="1">
      <c r="A241" s="1"/>
      <c r="B241" s="66"/>
      <c r="C241" s="10">
        <f t="shared" ref="C241:C246" si="20">IF(D240&lt;&gt;"",C240+D240,0)</f>
        <v>0.3888888888888889</v>
      </c>
      <c r="D241" s="10">
        <v>5.5555555555555552E-2</v>
      </c>
      <c r="E241" s="7"/>
      <c r="F241" s="40"/>
      <c r="G241" s="40" t="s">
        <v>10</v>
      </c>
      <c r="H241" s="40"/>
      <c r="I241" s="3"/>
      <c r="J241" s="33" t="s">
        <v>434</v>
      </c>
      <c r="K241" s="8"/>
      <c r="L241" s="8"/>
    </row>
    <row r="242" spans="1:12" ht="13.15" customHeight="1">
      <c r="A242" s="2"/>
      <c r="B242" s="66"/>
      <c r="C242" s="10">
        <f t="shared" si="20"/>
        <v>0.44444444444444442</v>
      </c>
      <c r="D242" s="10">
        <v>5.5555555555555552E-2</v>
      </c>
      <c r="E242" s="7"/>
      <c r="F242" s="40"/>
      <c r="G242" s="40" t="s">
        <v>10</v>
      </c>
      <c r="H242" s="40"/>
      <c r="I242" s="3"/>
      <c r="J242" s="33" t="s">
        <v>435</v>
      </c>
      <c r="K242" s="33"/>
      <c r="L242" s="33"/>
    </row>
    <row r="243" spans="1:12" ht="13.15" customHeight="1">
      <c r="A243" s="2"/>
      <c r="B243" s="66"/>
      <c r="C243" s="10">
        <f t="shared" si="20"/>
        <v>0.5</v>
      </c>
      <c r="D243" s="10">
        <v>4.8611111111111112E-2</v>
      </c>
      <c r="E243" s="7"/>
      <c r="F243" s="40"/>
      <c r="G243" s="40" t="s">
        <v>10</v>
      </c>
      <c r="H243" s="40"/>
      <c r="I243" s="3"/>
      <c r="J243" s="33" t="s">
        <v>436</v>
      </c>
      <c r="K243" s="33"/>
      <c r="L243" s="33"/>
    </row>
    <row r="244" spans="1:12" ht="13.15" customHeight="1">
      <c r="A244" s="2"/>
      <c r="B244" s="66"/>
      <c r="C244" s="10">
        <f t="shared" si="20"/>
        <v>0.54861111111111116</v>
      </c>
      <c r="D244" s="10">
        <v>6.9444444444444434E-2</v>
      </c>
      <c r="E244" s="95"/>
      <c r="F244" s="42"/>
      <c r="G244" s="42" t="s">
        <v>10</v>
      </c>
      <c r="H244" s="42"/>
      <c r="I244" s="96"/>
      <c r="J244" s="43" t="s">
        <v>568</v>
      </c>
      <c r="K244" s="99"/>
      <c r="L244" s="99"/>
    </row>
    <row r="245" spans="1:12" ht="13.15" customHeight="1">
      <c r="A245" s="2"/>
      <c r="B245" s="66"/>
      <c r="C245" s="10">
        <f t="shared" si="20"/>
        <v>0.61805555555555558</v>
      </c>
      <c r="D245" s="10">
        <v>6.25E-2</v>
      </c>
      <c r="E245" s="95"/>
      <c r="F245" s="42"/>
      <c r="G245" s="42" t="s">
        <v>10</v>
      </c>
      <c r="H245" s="42"/>
      <c r="I245" s="96"/>
      <c r="J245" s="43" t="s">
        <v>569</v>
      </c>
      <c r="K245" s="99"/>
      <c r="L245" s="99"/>
    </row>
    <row r="246" spans="1:12" ht="13.15" customHeight="1">
      <c r="A246" s="2"/>
      <c r="B246" s="66"/>
      <c r="C246" s="10">
        <f t="shared" si="20"/>
        <v>0.68055555555555558</v>
      </c>
      <c r="D246" s="10">
        <v>7.6388888888888895E-2</v>
      </c>
      <c r="E246" s="95"/>
      <c r="F246" s="42"/>
      <c r="G246" s="42" t="s">
        <v>10</v>
      </c>
      <c r="H246" s="42"/>
      <c r="I246" s="96"/>
      <c r="J246" s="43" t="s">
        <v>524</v>
      </c>
      <c r="K246" s="41"/>
      <c r="L246" s="41"/>
    </row>
    <row r="247" spans="1:12" ht="13.15" customHeight="1">
      <c r="A247" s="2"/>
      <c r="B247" s="66"/>
      <c r="C247" s="70">
        <f>IF(D246&lt;&gt;"",C246+D246,0)</f>
        <v>0.75694444444444442</v>
      </c>
      <c r="D247" s="70">
        <v>7.6388888888888895E-2</v>
      </c>
      <c r="E247" s="110"/>
      <c r="F247" s="104"/>
      <c r="G247" s="104" t="s">
        <v>10</v>
      </c>
      <c r="H247" s="104"/>
      <c r="I247" s="112"/>
      <c r="J247" s="105" t="s">
        <v>525</v>
      </c>
      <c r="K247" s="106"/>
      <c r="L247" s="106"/>
    </row>
    <row r="248" spans="1:12" ht="12.75" customHeight="1">
      <c r="A248" s="5" t="s">
        <v>293</v>
      </c>
      <c r="B248" s="36" t="s">
        <v>70</v>
      </c>
      <c r="C248" s="46"/>
      <c r="D248" s="46"/>
      <c r="E248" s="98"/>
      <c r="F248" s="45"/>
      <c r="G248" s="45"/>
      <c r="H248" s="45"/>
      <c r="I248" s="45"/>
      <c r="J248" s="67"/>
      <c r="K248" s="47"/>
      <c r="L248" s="47"/>
    </row>
    <row r="249" spans="1:12" ht="13.15" customHeight="1">
      <c r="A249" s="6">
        <v>44829</v>
      </c>
      <c r="B249" s="51" t="s">
        <v>71</v>
      </c>
      <c r="C249" s="11">
        <v>0.29166666666666669</v>
      </c>
      <c r="D249" s="11"/>
      <c r="E249" s="37"/>
      <c r="F249" s="38"/>
      <c r="G249" s="103" t="s">
        <v>108</v>
      </c>
      <c r="H249" s="38"/>
      <c r="I249" s="39"/>
      <c r="J249" s="35"/>
      <c r="K249" s="9"/>
      <c r="L249" s="9"/>
    </row>
    <row r="250" spans="1:12" ht="13.15" customHeight="1">
      <c r="A250" s="2" t="s">
        <v>109</v>
      </c>
      <c r="B250" s="52"/>
      <c r="C250" s="11">
        <v>0.3263888888888889</v>
      </c>
      <c r="D250" s="11">
        <v>4.1666666666666664E-2</v>
      </c>
      <c r="E250" s="37"/>
      <c r="F250" s="38"/>
      <c r="G250" s="38" t="s">
        <v>10</v>
      </c>
      <c r="H250" s="38"/>
      <c r="I250" s="39"/>
      <c r="J250" s="35" t="s">
        <v>392</v>
      </c>
      <c r="K250" s="9"/>
      <c r="L250" s="9"/>
    </row>
    <row r="251" spans="1:12" ht="13.15" customHeight="1">
      <c r="A251" s="1"/>
      <c r="B251" s="66"/>
      <c r="C251" s="10">
        <f t="shared" ref="C251:C257" si="21">IF(D250&lt;&gt;"",C250+D250,0)</f>
        <v>0.36805555555555558</v>
      </c>
      <c r="D251" s="10">
        <v>4.1666666666666664E-2</v>
      </c>
      <c r="E251" s="7"/>
      <c r="F251" s="40"/>
      <c r="G251" s="40" t="s">
        <v>10</v>
      </c>
      <c r="H251" s="40"/>
      <c r="I251" s="3"/>
      <c r="J251" s="33" t="s">
        <v>393</v>
      </c>
      <c r="K251" s="8"/>
      <c r="L251" s="8"/>
    </row>
    <row r="252" spans="1:12" ht="13.15" customHeight="1">
      <c r="A252" s="2"/>
      <c r="B252" s="66"/>
      <c r="C252" s="10">
        <f t="shared" si="21"/>
        <v>0.40972222222222227</v>
      </c>
      <c r="D252" s="10">
        <v>4.5138888888888888E-2</v>
      </c>
      <c r="E252" s="7"/>
      <c r="F252" s="40"/>
      <c r="G252" s="40" t="s">
        <v>10</v>
      </c>
      <c r="H252" s="40"/>
      <c r="I252" s="3"/>
      <c r="J252" s="33" t="s">
        <v>394</v>
      </c>
      <c r="K252" s="33"/>
      <c r="L252" s="33"/>
    </row>
    <row r="253" spans="1:12" ht="13.15" customHeight="1">
      <c r="A253" s="2"/>
      <c r="B253" s="66"/>
      <c r="C253" s="10">
        <f t="shared" si="21"/>
        <v>0.45486111111111116</v>
      </c>
      <c r="D253" s="10">
        <v>6.25E-2</v>
      </c>
      <c r="E253" s="7"/>
      <c r="F253" s="40"/>
      <c r="G253" s="40" t="s">
        <v>10</v>
      </c>
      <c r="H253" s="40"/>
      <c r="I253" s="3"/>
      <c r="J253" s="33" t="s">
        <v>395</v>
      </c>
      <c r="K253" s="33"/>
      <c r="L253" s="33"/>
    </row>
    <row r="254" spans="1:12" ht="13.15" customHeight="1">
      <c r="A254" s="2"/>
      <c r="B254" s="66"/>
      <c r="C254" s="10">
        <f t="shared" si="21"/>
        <v>0.51736111111111116</v>
      </c>
      <c r="D254" s="10">
        <v>6.25E-2</v>
      </c>
      <c r="E254" s="95"/>
      <c r="F254" s="42"/>
      <c r="G254" s="42" t="s">
        <v>10</v>
      </c>
      <c r="H254" s="42"/>
      <c r="I254" s="96"/>
      <c r="J254" s="43" t="s">
        <v>396</v>
      </c>
      <c r="K254" s="99"/>
      <c r="L254" s="99"/>
    </row>
    <row r="255" spans="1:12" ht="13.15" customHeight="1">
      <c r="A255" s="2"/>
      <c r="B255" s="66"/>
      <c r="C255" s="10">
        <f t="shared" si="21"/>
        <v>0.57986111111111116</v>
      </c>
      <c r="D255" s="10">
        <v>6.9444444444444434E-2</v>
      </c>
      <c r="E255" s="95"/>
      <c r="F255" s="42"/>
      <c r="G255" s="42" t="s">
        <v>10</v>
      </c>
      <c r="H255" s="42"/>
      <c r="I255" s="96"/>
      <c r="J255" s="43" t="s">
        <v>439</v>
      </c>
      <c r="K255" s="99"/>
      <c r="L255" s="99"/>
    </row>
    <row r="256" spans="1:12" ht="13.15" customHeight="1">
      <c r="A256" s="2"/>
      <c r="B256" s="66"/>
      <c r="C256" s="10">
        <f t="shared" si="21"/>
        <v>0.64930555555555558</v>
      </c>
      <c r="D256" s="10">
        <v>6.25E-2</v>
      </c>
      <c r="E256" s="95"/>
      <c r="F256" s="42"/>
      <c r="G256" s="42" t="s">
        <v>10</v>
      </c>
      <c r="H256" s="42"/>
      <c r="I256" s="96"/>
      <c r="J256" s="43" t="s">
        <v>440</v>
      </c>
      <c r="K256" s="99"/>
      <c r="L256" s="99"/>
    </row>
    <row r="257" spans="1:16" ht="13.15" customHeight="1">
      <c r="A257" s="2"/>
      <c r="B257" s="66"/>
      <c r="C257" s="10">
        <f t="shared" si="21"/>
        <v>0.71180555555555558</v>
      </c>
      <c r="D257" s="10">
        <v>6.9444444444444434E-2</v>
      </c>
      <c r="E257" s="95"/>
      <c r="F257" s="42"/>
      <c r="G257" s="42" t="s">
        <v>10</v>
      </c>
      <c r="H257" s="42"/>
      <c r="I257" s="96"/>
      <c r="J257" s="43" t="s">
        <v>415</v>
      </c>
      <c r="K257" s="99"/>
      <c r="L257" s="99"/>
    </row>
    <row r="258" spans="1:16" ht="13.15" customHeight="1">
      <c r="A258" s="2"/>
      <c r="B258" s="66"/>
      <c r="C258" s="70">
        <f>IF(D257&lt;&gt;"",C257+D257,0)</f>
        <v>0.78125</v>
      </c>
      <c r="D258" s="115">
        <v>5.2083333333333336E-2</v>
      </c>
      <c r="E258" s="110"/>
      <c r="F258" s="104"/>
      <c r="G258" s="104" t="s">
        <v>10</v>
      </c>
      <c r="H258" s="104"/>
      <c r="I258" s="112"/>
      <c r="J258" s="105" t="s">
        <v>416</v>
      </c>
      <c r="K258" s="106"/>
      <c r="L258" s="106"/>
    </row>
    <row r="259" spans="1:16" ht="13.15" customHeight="1">
      <c r="A259" s="4"/>
      <c r="B259" s="69"/>
      <c r="C259" s="107">
        <f>IF(D258&lt;&gt;"",C258+D258,0)</f>
        <v>0.83333333333333337</v>
      </c>
      <c r="D259" s="107"/>
      <c r="E259" s="111"/>
      <c r="F259" s="103"/>
      <c r="G259" s="103" t="s">
        <v>80</v>
      </c>
      <c r="H259" s="103"/>
      <c r="I259" s="113"/>
      <c r="J259" s="108"/>
      <c r="K259" s="109"/>
      <c r="L259" s="109"/>
    </row>
    <row r="260" spans="1:16" ht="13.15" customHeight="1">
      <c r="A260" s="139"/>
      <c r="B260" s="140"/>
      <c r="C260" s="141"/>
      <c r="D260" s="141"/>
      <c r="E260" s="142" t="s">
        <v>273</v>
      </c>
      <c r="F260" s="143"/>
      <c r="G260" s="143"/>
      <c r="H260" s="143"/>
      <c r="I260" s="144"/>
      <c r="J260" s="144"/>
      <c r="K260" s="145"/>
      <c r="L260" s="145"/>
      <c r="M260" s="72"/>
      <c r="N260" s="75"/>
      <c r="O260" s="75"/>
      <c r="P260" s="75"/>
    </row>
    <row r="261" spans="1:16" ht="13.15" customHeight="1">
      <c r="A261" s="146">
        <v>44835</v>
      </c>
      <c r="B261" s="147" t="s">
        <v>118</v>
      </c>
      <c r="C261" s="148">
        <v>0.52083333333333337</v>
      </c>
      <c r="D261" s="149"/>
      <c r="E261" s="699" t="s">
        <v>81</v>
      </c>
      <c r="F261" s="700"/>
      <c r="G261" s="700"/>
      <c r="H261" s="700"/>
      <c r="I261" s="701"/>
      <c r="J261" s="150"/>
      <c r="K261" s="151"/>
      <c r="L261" s="151"/>
      <c r="M261" s="94"/>
      <c r="N261" s="75"/>
      <c r="O261" s="75"/>
      <c r="P261" s="75"/>
    </row>
    <row r="262" spans="1:16" ht="12.75" customHeight="1">
      <c r="A262" s="152" t="s">
        <v>21</v>
      </c>
      <c r="B262" s="153" t="s">
        <v>119</v>
      </c>
      <c r="C262" s="154">
        <v>0.60416666666666663</v>
      </c>
      <c r="D262" s="155"/>
      <c r="E262" s="692"/>
      <c r="F262" s="693"/>
      <c r="G262" s="693"/>
      <c r="H262" s="693"/>
      <c r="I262" s="694"/>
      <c r="J262" s="156"/>
      <c r="K262" s="157"/>
      <c r="L262" s="157"/>
      <c r="M262" s="94"/>
      <c r="N262" s="75"/>
      <c r="O262" s="75"/>
      <c r="P262" s="75"/>
    </row>
    <row r="263" spans="1:16" ht="12.75" customHeight="1">
      <c r="A263" s="5" t="s">
        <v>294</v>
      </c>
      <c r="B263" s="36" t="s">
        <v>70</v>
      </c>
      <c r="C263" s="46"/>
      <c r="D263" s="46"/>
      <c r="E263" s="98"/>
      <c r="F263" s="45"/>
      <c r="G263" s="45"/>
      <c r="H263" s="45"/>
      <c r="I263" s="45"/>
      <c r="J263" s="67"/>
      <c r="K263" s="47"/>
      <c r="L263" s="47"/>
    </row>
    <row r="264" spans="1:16" ht="13.15" customHeight="1">
      <c r="A264" s="6">
        <v>44836</v>
      </c>
      <c r="B264" s="51" t="s">
        <v>71</v>
      </c>
      <c r="C264" s="11">
        <v>0.29166666666666669</v>
      </c>
      <c r="D264" s="11"/>
      <c r="E264" s="37"/>
      <c r="F264" s="38"/>
      <c r="G264" s="103" t="s">
        <v>108</v>
      </c>
      <c r="H264" s="38"/>
      <c r="I264" s="39"/>
      <c r="J264" s="35"/>
      <c r="K264" s="9"/>
      <c r="L264" s="9"/>
    </row>
    <row r="265" spans="1:16" ht="13.15" customHeight="1">
      <c r="A265" s="2" t="s">
        <v>109</v>
      </c>
      <c r="B265" s="52"/>
      <c r="C265" s="11">
        <v>0.3263888888888889</v>
      </c>
      <c r="D265" s="11">
        <v>5.5555555555555552E-2</v>
      </c>
      <c r="E265" s="37"/>
      <c r="F265" s="38"/>
      <c r="G265" s="38" t="s">
        <v>10</v>
      </c>
      <c r="H265" s="38"/>
      <c r="I265" s="39"/>
      <c r="J265" s="35" t="s">
        <v>445</v>
      </c>
      <c r="K265" s="9"/>
      <c r="L265" s="9"/>
    </row>
    <row r="266" spans="1:16" ht="13.15" customHeight="1">
      <c r="A266" s="1"/>
      <c r="B266" s="66"/>
      <c r="C266" s="10">
        <f t="shared" ref="C266:C271" si="22">IF(D265&lt;&gt;"",C265+D265,0)</f>
        <v>0.38194444444444442</v>
      </c>
      <c r="D266" s="10">
        <v>4.8611111111111112E-2</v>
      </c>
      <c r="E266" s="7"/>
      <c r="F266" s="40"/>
      <c r="G266" s="40" t="s">
        <v>10</v>
      </c>
      <c r="H266" s="40"/>
      <c r="I266" s="3"/>
      <c r="J266" s="33" t="s">
        <v>446</v>
      </c>
      <c r="K266" s="8"/>
      <c r="L266" s="8"/>
    </row>
    <row r="267" spans="1:16" ht="13.15" customHeight="1">
      <c r="A267" s="2"/>
      <c r="B267" s="66"/>
      <c r="C267" s="10">
        <f t="shared" si="22"/>
        <v>0.43055555555555552</v>
      </c>
      <c r="D267" s="10">
        <v>6.25E-2</v>
      </c>
      <c r="E267" s="7"/>
      <c r="F267" s="40"/>
      <c r="G267" s="40" t="s">
        <v>10</v>
      </c>
      <c r="H267" s="40"/>
      <c r="I267" s="3"/>
      <c r="J267" s="33" t="s">
        <v>447</v>
      </c>
      <c r="K267" s="33"/>
      <c r="L267" s="33"/>
    </row>
    <row r="268" spans="1:16" ht="13.15" customHeight="1">
      <c r="A268" s="2"/>
      <c r="B268" s="66"/>
      <c r="C268" s="10">
        <f t="shared" si="22"/>
        <v>0.49305555555555552</v>
      </c>
      <c r="D268" s="10">
        <v>5.5555555555555552E-2</v>
      </c>
      <c r="E268" s="7"/>
      <c r="F268" s="40"/>
      <c r="G268" s="40" t="s">
        <v>10</v>
      </c>
      <c r="H268" s="40"/>
      <c r="I268" s="3"/>
      <c r="J268" s="33" t="s">
        <v>448</v>
      </c>
      <c r="K268" s="33"/>
      <c r="L268" s="33"/>
    </row>
    <row r="269" spans="1:16" ht="13.15" customHeight="1">
      <c r="A269" s="2"/>
      <c r="B269" s="66"/>
      <c r="C269" s="10">
        <f t="shared" si="22"/>
        <v>0.54861111111111105</v>
      </c>
      <c r="D269" s="10">
        <v>6.9444444444444434E-2</v>
      </c>
      <c r="E269" s="95"/>
      <c r="F269" s="42"/>
      <c r="G269" s="42" t="s">
        <v>10</v>
      </c>
      <c r="H269" s="42"/>
      <c r="I269" s="96"/>
      <c r="J269" s="43" t="s">
        <v>441</v>
      </c>
      <c r="K269" s="99"/>
      <c r="L269" s="99"/>
    </row>
    <row r="270" spans="1:16" ht="13.15" customHeight="1">
      <c r="A270" s="2"/>
      <c r="B270" s="66"/>
      <c r="C270" s="10">
        <f t="shared" si="22"/>
        <v>0.61805555555555547</v>
      </c>
      <c r="D270" s="10">
        <v>6.25E-2</v>
      </c>
      <c r="E270" s="95"/>
      <c r="F270" s="42"/>
      <c r="G270" s="42" t="s">
        <v>10</v>
      </c>
      <c r="H270" s="42"/>
      <c r="I270" s="96"/>
      <c r="J270" s="43" t="s">
        <v>442</v>
      </c>
      <c r="K270" s="99"/>
      <c r="L270" s="99"/>
    </row>
    <row r="271" spans="1:16" ht="13.15" customHeight="1">
      <c r="A271" s="2"/>
      <c r="B271" s="66"/>
      <c r="C271" s="10">
        <f t="shared" si="22"/>
        <v>0.68055555555555547</v>
      </c>
      <c r="D271" s="10">
        <v>6.9444444444444434E-2</v>
      </c>
      <c r="E271" s="95"/>
      <c r="F271" s="42"/>
      <c r="G271" s="42" t="s">
        <v>10</v>
      </c>
      <c r="H271" s="42"/>
      <c r="I271" s="96"/>
      <c r="J271" s="43" t="s">
        <v>451</v>
      </c>
      <c r="K271" s="41"/>
      <c r="L271" s="41"/>
    </row>
    <row r="272" spans="1:16" ht="13.15" customHeight="1">
      <c r="A272" s="2"/>
      <c r="B272" s="66"/>
      <c r="C272" s="70">
        <f>IF(D271&lt;&gt;"",C271+D271,0)</f>
        <v>0.74999999999999989</v>
      </c>
      <c r="D272" s="115">
        <v>5.2083333333333336E-2</v>
      </c>
      <c r="E272" s="110"/>
      <c r="F272" s="104"/>
      <c r="G272" s="104" t="s">
        <v>10</v>
      </c>
      <c r="H272" s="104"/>
      <c r="I272" s="112"/>
      <c r="J272" s="105" t="s">
        <v>452</v>
      </c>
      <c r="K272" s="106"/>
      <c r="L272" s="106"/>
    </row>
    <row r="273" spans="1:12" ht="13.15" customHeight="1">
      <c r="A273" s="4"/>
      <c r="B273" s="69"/>
      <c r="C273" s="107">
        <f>IF(D272&lt;&gt;"",C272+D272,0)</f>
        <v>0.80208333333333326</v>
      </c>
      <c r="D273" s="107"/>
      <c r="E273" s="111"/>
      <c r="F273" s="103"/>
      <c r="G273" s="103" t="s">
        <v>80</v>
      </c>
      <c r="H273" s="103"/>
      <c r="I273" s="113"/>
      <c r="J273" s="108"/>
      <c r="K273" s="109"/>
      <c r="L273" s="109"/>
    </row>
    <row r="274" spans="1:12" ht="12.75" customHeight="1">
      <c r="A274" s="192" t="s">
        <v>295</v>
      </c>
      <c r="B274" s="204" t="s">
        <v>243</v>
      </c>
      <c r="C274" s="159"/>
      <c r="D274" s="159"/>
      <c r="E274" s="193"/>
      <c r="F274" s="194"/>
      <c r="G274" s="194"/>
      <c r="H274" s="194"/>
      <c r="I274" s="194"/>
      <c r="J274" s="195"/>
      <c r="K274" s="196"/>
      <c r="L274" s="196"/>
    </row>
    <row r="275" spans="1:12" ht="13.15" customHeight="1">
      <c r="A275" s="146">
        <v>44843</v>
      </c>
      <c r="B275" s="147" t="s">
        <v>71</v>
      </c>
      <c r="C275" s="164">
        <v>0.29166666666666669</v>
      </c>
      <c r="D275" s="164"/>
      <c r="E275" s="205"/>
      <c r="F275" s="206"/>
      <c r="G275" s="207" t="s">
        <v>108</v>
      </c>
      <c r="H275" s="206"/>
      <c r="I275" s="208"/>
      <c r="J275" s="150"/>
      <c r="K275" s="151"/>
      <c r="L275" s="151"/>
    </row>
    <row r="276" spans="1:12" ht="13.15" customHeight="1">
      <c r="A276" s="168" t="s">
        <v>109</v>
      </c>
      <c r="B276" s="169"/>
      <c r="C276" s="164">
        <v>0.3263888888888889</v>
      </c>
      <c r="D276" s="164"/>
      <c r="E276" s="205"/>
      <c r="F276" s="206"/>
      <c r="G276" s="206" t="s">
        <v>10</v>
      </c>
      <c r="H276" s="206"/>
      <c r="I276" s="208"/>
      <c r="J276" s="150"/>
      <c r="K276" s="151"/>
      <c r="L276" s="151"/>
    </row>
    <row r="277" spans="1:12" ht="13.15" customHeight="1">
      <c r="A277" s="209"/>
      <c r="B277" s="177"/>
      <c r="C277" s="170">
        <f t="shared" ref="C277:C282" si="23">IF(D276&lt;&gt;"",C276+D276,0)</f>
        <v>0</v>
      </c>
      <c r="D277" s="170"/>
      <c r="E277" s="210"/>
      <c r="F277" s="211"/>
      <c r="G277" s="211" t="s">
        <v>10</v>
      </c>
      <c r="H277" s="211"/>
      <c r="I277" s="212"/>
      <c r="J277" s="175"/>
      <c r="K277" s="176"/>
      <c r="L277" s="176"/>
    </row>
    <row r="278" spans="1:12" ht="13.15" customHeight="1">
      <c r="A278" s="168"/>
      <c r="B278" s="177"/>
      <c r="C278" s="170">
        <f t="shared" si="23"/>
        <v>0</v>
      </c>
      <c r="D278" s="170"/>
      <c r="E278" s="210"/>
      <c r="F278" s="211"/>
      <c r="G278" s="211" t="s">
        <v>10</v>
      </c>
      <c r="H278" s="211"/>
      <c r="I278" s="212"/>
      <c r="J278" s="175"/>
      <c r="K278" s="175"/>
      <c r="L278" s="175"/>
    </row>
    <row r="279" spans="1:12" ht="13.15" customHeight="1">
      <c r="A279" s="168"/>
      <c r="B279" s="177"/>
      <c r="C279" s="170">
        <f t="shared" si="23"/>
        <v>0</v>
      </c>
      <c r="D279" s="170"/>
      <c r="E279" s="210"/>
      <c r="F279" s="211"/>
      <c r="G279" s="211" t="s">
        <v>10</v>
      </c>
      <c r="H279" s="211"/>
      <c r="I279" s="212"/>
      <c r="J279" s="175"/>
      <c r="K279" s="175"/>
      <c r="L279" s="175"/>
    </row>
    <row r="280" spans="1:12" ht="13.15" customHeight="1">
      <c r="A280" s="168"/>
      <c r="B280" s="177"/>
      <c r="C280" s="170">
        <f t="shared" si="23"/>
        <v>0</v>
      </c>
      <c r="D280" s="170"/>
      <c r="E280" s="213"/>
      <c r="F280" s="214"/>
      <c r="G280" s="214" t="s">
        <v>10</v>
      </c>
      <c r="H280" s="214"/>
      <c r="I280" s="215"/>
      <c r="J280" s="184"/>
      <c r="K280" s="179"/>
      <c r="L280" s="179"/>
    </row>
    <row r="281" spans="1:12" ht="13.15" customHeight="1">
      <c r="A281" s="168"/>
      <c r="B281" s="177"/>
      <c r="C281" s="170">
        <f t="shared" si="23"/>
        <v>0</v>
      </c>
      <c r="D281" s="170"/>
      <c r="E281" s="213"/>
      <c r="F281" s="214"/>
      <c r="G281" s="214" t="s">
        <v>10</v>
      </c>
      <c r="H281" s="214"/>
      <c r="I281" s="215"/>
      <c r="J281" s="184"/>
      <c r="K281" s="179"/>
      <c r="L281" s="179"/>
    </row>
    <row r="282" spans="1:12" ht="13.15" customHeight="1">
      <c r="A282" s="168"/>
      <c r="B282" s="177"/>
      <c r="C282" s="170">
        <f t="shared" si="23"/>
        <v>0</v>
      </c>
      <c r="D282" s="170"/>
      <c r="E282" s="213"/>
      <c r="F282" s="214"/>
      <c r="G282" s="214" t="s">
        <v>10</v>
      </c>
      <c r="H282" s="214"/>
      <c r="I282" s="215"/>
      <c r="J282" s="184"/>
      <c r="K282" s="185"/>
      <c r="L282" s="185"/>
    </row>
    <row r="283" spans="1:12" ht="13.15" customHeight="1">
      <c r="A283" s="168"/>
      <c r="B283" s="177"/>
      <c r="C283" s="186">
        <f>IF(D282&lt;&gt;"",C282+D282,0)</f>
        <v>0</v>
      </c>
      <c r="D283" s="178"/>
      <c r="E283" s="216"/>
      <c r="F283" s="217"/>
      <c r="G283" s="217" t="s">
        <v>10</v>
      </c>
      <c r="H283" s="217"/>
      <c r="I283" s="218"/>
      <c r="J283" s="219"/>
      <c r="K283" s="191"/>
      <c r="L283" s="191"/>
    </row>
    <row r="284" spans="1:12" ht="13.15" customHeight="1">
      <c r="A284" s="220"/>
      <c r="B284" s="221"/>
      <c r="C284" s="197">
        <f>IF(D283&lt;&gt;"",C283+D283,0)</f>
        <v>0</v>
      </c>
      <c r="D284" s="197"/>
      <c r="E284" s="222"/>
      <c r="F284" s="207"/>
      <c r="G284" s="207" t="s">
        <v>80</v>
      </c>
      <c r="H284" s="207"/>
      <c r="I284" s="223"/>
      <c r="J284" s="224"/>
      <c r="K284" s="225"/>
      <c r="L284" s="225"/>
    </row>
    <row r="285" spans="1:12" ht="12.75" customHeight="1">
      <c r="A285" s="192" t="s">
        <v>296</v>
      </c>
      <c r="B285" s="204" t="s">
        <v>243</v>
      </c>
      <c r="C285" s="159"/>
      <c r="D285" s="159"/>
      <c r="E285" s="193"/>
      <c r="F285" s="194"/>
      <c r="G285" s="194"/>
      <c r="H285" s="194"/>
      <c r="I285" s="194"/>
      <c r="J285" s="195"/>
      <c r="K285" s="196"/>
      <c r="L285" s="196"/>
    </row>
    <row r="286" spans="1:12" ht="13.15" customHeight="1">
      <c r="A286" s="146">
        <v>44850</v>
      </c>
      <c r="B286" s="147" t="s">
        <v>71</v>
      </c>
      <c r="C286" s="164">
        <v>0.29166666666666669</v>
      </c>
      <c r="D286" s="164"/>
      <c r="E286" s="205"/>
      <c r="F286" s="206"/>
      <c r="G286" s="207" t="s">
        <v>108</v>
      </c>
      <c r="H286" s="206"/>
      <c r="I286" s="208"/>
      <c r="J286" s="150"/>
      <c r="K286" s="151"/>
      <c r="L286" s="151"/>
    </row>
    <row r="287" spans="1:12" ht="13.15" customHeight="1">
      <c r="A287" s="168" t="s">
        <v>109</v>
      </c>
      <c r="B287" s="169"/>
      <c r="C287" s="164">
        <v>0.3263888888888889</v>
      </c>
      <c r="D287" s="164"/>
      <c r="E287" s="205"/>
      <c r="F287" s="206"/>
      <c r="G287" s="206" t="s">
        <v>10</v>
      </c>
      <c r="H287" s="206"/>
      <c r="I287" s="208"/>
      <c r="J287" s="150"/>
      <c r="K287" s="151"/>
      <c r="L287" s="151"/>
    </row>
    <row r="288" spans="1:12" ht="13.15" customHeight="1">
      <c r="A288" s="209"/>
      <c r="B288" s="177"/>
      <c r="C288" s="170">
        <f t="shared" ref="C288:C293" si="24">IF(D287&lt;&gt;"",C287+D287,0)</f>
        <v>0</v>
      </c>
      <c r="D288" s="170"/>
      <c r="E288" s="210"/>
      <c r="F288" s="211"/>
      <c r="G288" s="211" t="s">
        <v>10</v>
      </c>
      <c r="H288" s="211"/>
      <c r="I288" s="212"/>
      <c r="J288" s="175"/>
      <c r="K288" s="176"/>
      <c r="L288" s="176"/>
    </row>
    <row r="289" spans="1:12" ht="13.15" customHeight="1">
      <c r="A289" s="168"/>
      <c r="B289" s="177"/>
      <c r="C289" s="170">
        <f t="shared" si="24"/>
        <v>0</v>
      </c>
      <c r="D289" s="170"/>
      <c r="E289" s="210"/>
      <c r="F289" s="211"/>
      <c r="G289" s="211" t="s">
        <v>10</v>
      </c>
      <c r="H289" s="211"/>
      <c r="I289" s="212"/>
      <c r="J289" s="175"/>
      <c r="K289" s="175"/>
      <c r="L289" s="175"/>
    </row>
    <row r="290" spans="1:12" ht="13.15" customHeight="1">
      <c r="A290" s="168"/>
      <c r="B290" s="177"/>
      <c r="C290" s="170">
        <f t="shared" si="24"/>
        <v>0</v>
      </c>
      <c r="D290" s="170"/>
      <c r="E290" s="210"/>
      <c r="F290" s="211"/>
      <c r="G290" s="211" t="s">
        <v>10</v>
      </c>
      <c r="H290" s="211"/>
      <c r="I290" s="212"/>
      <c r="J290" s="175"/>
      <c r="K290" s="175"/>
      <c r="L290" s="175"/>
    </row>
    <row r="291" spans="1:12" ht="13.15" customHeight="1">
      <c r="A291" s="168"/>
      <c r="B291" s="177"/>
      <c r="C291" s="170">
        <f t="shared" si="24"/>
        <v>0</v>
      </c>
      <c r="D291" s="170"/>
      <c r="E291" s="213"/>
      <c r="F291" s="214"/>
      <c r="G291" s="214" t="s">
        <v>10</v>
      </c>
      <c r="H291" s="214"/>
      <c r="I291" s="215"/>
      <c r="J291" s="184"/>
      <c r="K291" s="179"/>
      <c r="L291" s="179"/>
    </row>
    <row r="292" spans="1:12" ht="13.15" customHeight="1">
      <c r="A292" s="168"/>
      <c r="B292" s="177"/>
      <c r="C292" s="170">
        <f t="shared" si="24"/>
        <v>0</v>
      </c>
      <c r="D292" s="170"/>
      <c r="E292" s="213"/>
      <c r="F292" s="214"/>
      <c r="G292" s="214" t="s">
        <v>10</v>
      </c>
      <c r="H292" s="214"/>
      <c r="I292" s="215"/>
      <c r="J292" s="184"/>
      <c r="K292" s="179"/>
      <c r="L292" s="179"/>
    </row>
    <row r="293" spans="1:12" ht="13.15" customHeight="1">
      <c r="A293" s="168"/>
      <c r="B293" s="177"/>
      <c r="C293" s="170">
        <f t="shared" si="24"/>
        <v>0</v>
      </c>
      <c r="D293" s="170"/>
      <c r="E293" s="213"/>
      <c r="F293" s="214"/>
      <c r="G293" s="214" t="s">
        <v>10</v>
      </c>
      <c r="H293" s="214"/>
      <c r="I293" s="215"/>
      <c r="J293" s="184"/>
      <c r="K293" s="185"/>
      <c r="L293" s="185"/>
    </row>
    <row r="294" spans="1:12" ht="13.15" customHeight="1">
      <c r="A294" s="168"/>
      <c r="B294" s="177"/>
      <c r="C294" s="186">
        <f>IF(D293&lt;&gt;"",C293+D293,0)</f>
        <v>0</v>
      </c>
      <c r="D294" s="178"/>
      <c r="E294" s="216"/>
      <c r="F294" s="217"/>
      <c r="G294" s="217" t="s">
        <v>10</v>
      </c>
      <c r="H294" s="217"/>
      <c r="I294" s="218"/>
      <c r="J294" s="219"/>
      <c r="K294" s="191"/>
      <c r="L294" s="191"/>
    </row>
    <row r="295" spans="1:12" ht="13.15" customHeight="1">
      <c r="A295" s="220"/>
      <c r="B295" s="221"/>
      <c r="C295" s="197">
        <f>IF(D294&lt;&gt;"",C294+D294,0)</f>
        <v>0</v>
      </c>
      <c r="D295" s="197"/>
      <c r="E295" s="222"/>
      <c r="F295" s="207"/>
      <c r="G295" s="207" t="s">
        <v>80</v>
      </c>
      <c r="H295" s="207"/>
      <c r="I295" s="223"/>
      <c r="J295" s="224"/>
      <c r="K295" s="225"/>
      <c r="L295" s="225"/>
    </row>
    <row r="296" spans="1:12" ht="12.75" customHeight="1">
      <c r="A296" s="192" t="s">
        <v>298</v>
      </c>
      <c r="B296" s="204" t="s">
        <v>243</v>
      </c>
      <c r="C296" s="159"/>
      <c r="D296" s="159"/>
      <c r="E296" s="193"/>
      <c r="F296" s="194"/>
      <c r="G296" s="194"/>
      <c r="H296" s="194"/>
      <c r="I296" s="194"/>
      <c r="J296" s="195"/>
      <c r="K296" s="196"/>
      <c r="L296" s="196"/>
    </row>
    <row r="297" spans="1:12" ht="13.15" customHeight="1">
      <c r="A297" s="146">
        <v>44857</v>
      </c>
      <c r="B297" s="147" t="s">
        <v>71</v>
      </c>
      <c r="C297" s="164">
        <v>0.29166666666666669</v>
      </c>
      <c r="D297" s="164"/>
      <c r="E297" s="205"/>
      <c r="F297" s="206"/>
      <c r="G297" s="207" t="s">
        <v>108</v>
      </c>
      <c r="H297" s="206"/>
      <c r="I297" s="208"/>
      <c r="J297" s="150"/>
      <c r="K297" s="151"/>
      <c r="L297" s="151"/>
    </row>
    <row r="298" spans="1:12" ht="13.15" customHeight="1">
      <c r="A298" s="168" t="s">
        <v>109</v>
      </c>
      <c r="B298" s="169"/>
      <c r="C298" s="164">
        <v>0.3263888888888889</v>
      </c>
      <c r="D298" s="164"/>
      <c r="E298" s="205"/>
      <c r="F298" s="206"/>
      <c r="G298" s="206" t="s">
        <v>10</v>
      </c>
      <c r="H298" s="206"/>
      <c r="I298" s="208"/>
      <c r="J298" s="150"/>
      <c r="K298" s="151"/>
      <c r="L298" s="151"/>
    </row>
    <row r="299" spans="1:12" ht="13.15" customHeight="1">
      <c r="A299" s="209"/>
      <c r="B299" s="177"/>
      <c r="C299" s="170">
        <f t="shared" ref="C299:C304" si="25">IF(D298&lt;&gt;"",C298+D298,0)</f>
        <v>0</v>
      </c>
      <c r="D299" s="170"/>
      <c r="E299" s="210"/>
      <c r="F299" s="211"/>
      <c r="G299" s="211" t="s">
        <v>10</v>
      </c>
      <c r="H299" s="211"/>
      <c r="I299" s="212"/>
      <c r="J299" s="175"/>
      <c r="K299" s="176"/>
      <c r="L299" s="176"/>
    </row>
    <row r="300" spans="1:12" ht="13.15" customHeight="1">
      <c r="A300" s="168"/>
      <c r="B300" s="177"/>
      <c r="C300" s="170">
        <f t="shared" si="25"/>
        <v>0</v>
      </c>
      <c r="D300" s="170"/>
      <c r="E300" s="210"/>
      <c r="F300" s="211"/>
      <c r="G300" s="211" t="s">
        <v>10</v>
      </c>
      <c r="H300" s="211"/>
      <c r="I300" s="212"/>
      <c r="J300" s="175"/>
      <c r="K300" s="175"/>
      <c r="L300" s="175"/>
    </row>
    <row r="301" spans="1:12" ht="13.15" customHeight="1">
      <c r="A301" s="168"/>
      <c r="B301" s="177"/>
      <c r="C301" s="170">
        <f t="shared" si="25"/>
        <v>0</v>
      </c>
      <c r="D301" s="170"/>
      <c r="E301" s="210"/>
      <c r="F301" s="211"/>
      <c r="G301" s="211" t="s">
        <v>10</v>
      </c>
      <c r="H301" s="211"/>
      <c r="I301" s="212"/>
      <c r="J301" s="175"/>
      <c r="K301" s="175"/>
      <c r="L301" s="175"/>
    </row>
    <row r="302" spans="1:12" ht="13.15" customHeight="1">
      <c r="A302" s="168"/>
      <c r="B302" s="177"/>
      <c r="C302" s="170">
        <f t="shared" si="25"/>
        <v>0</v>
      </c>
      <c r="D302" s="170"/>
      <c r="E302" s="213"/>
      <c r="F302" s="214"/>
      <c r="G302" s="214" t="s">
        <v>10</v>
      </c>
      <c r="H302" s="214"/>
      <c r="I302" s="215"/>
      <c r="J302" s="184"/>
      <c r="K302" s="179"/>
      <c r="L302" s="179"/>
    </row>
    <row r="303" spans="1:12" ht="13.15" customHeight="1">
      <c r="A303" s="168"/>
      <c r="B303" s="177"/>
      <c r="C303" s="170">
        <f t="shared" si="25"/>
        <v>0</v>
      </c>
      <c r="D303" s="170"/>
      <c r="E303" s="213"/>
      <c r="F303" s="214"/>
      <c r="G303" s="214" t="s">
        <v>10</v>
      </c>
      <c r="H303" s="214"/>
      <c r="I303" s="215"/>
      <c r="J303" s="184"/>
      <c r="K303" s="179"/>
      <c r="L303" s="179"/>
    </row>
    <row r="304" spans="1:12" ht="13.15" customHeight="1">
      <c r="A304" s="168"/>
      <c r="B304" s="177"/>
      <c r="C304" s="170">
        <f t="shared" si="25"/>
        <v>0</v>
      </c>
      <c r="D304" s="170"/>
      <c r="E304" s="213"/>
      <c r="F304" s="214"/>
      <c r="G304" s="214" t="s">
        <v>10</v>
      </c>
      <c r="H304" s="214"/>
      <c r="I304" s="215"/>
      <c r="J304" s="184"/>
      <c r="K304" s="185"/>
      <c r="L304" s="185"/>
    </row>
    <row r="305" spans="1:12" ht="13.15" customHeight="1">
      <c r="A305" s="168"/>
      <c r="B305" s="177"/>
      <c r="C305" s="186">
        <f>IF(D304&lt;&gt;"",C304+D304,0)</f>
        <v>0</v>
      </c>
      <c r="D305" s="178"/>
      <c r="E305" s="216"/>
      <c r="F305" s="217"/>
      <c r="G305" s="217" t="s">
        <v>10</v>
      </c>
      <c r="H305" s="217"/>
      <c r="I305" s="218"/>
      <c r="J305" s="219"/>
      <c r="K305" s="191"/>
      <c r="L305" s="191"/>
    </row>
    <row r="306" spans="1:12" ht="13.15" customHeight="1">
      <c r="A306" s="220"/>
      <c r="B306" s="221"/>
      <c r="C306" s="197">
        <f>IF(D305&lt;&gt;"",C305+D305,0)</f>
        <v>0</v>
      </c>
      <c r="D306" s="197"/>
      <c r="E306" s="222"/>
      <c r="F306" s="207"/>
      <c r="G306" s="207" t="s">
        <v>80</v>
      </c>
      <c r="H306" s="207"/>
      <c r="I306" s="223"/>
      <c r="J306" s="224"/>
      <c r="K306" s="225"/>
      <c r="L306" s="225"/>
    </row>
    <row r="307" spans="1:12" ht="12.75" customHeight="1">
      <c r="A307" s="5" t="s">
        <v>297</v>
      </c>
      <c r="B307" s="122" t="s">
        <v>282</v>
      </c>
      <c r="C307" s="46"/>
      <c r="D307" s="46"/>
      <c r="E307" s="98"/>
      <c r="F307" s="45"/>
      <c r="G307" s="45"/>
      <c r="H307" s="45"/>
      <c r="I307" s="45"/>
      <c r="J307" s="67"/>
      <c r="K307" s="47"/>
      <c r="L307" s="47"/>
    </row>
    <row r="308" spans="1:12" ht="13.15" customHeight="1">
      <c r="A308" s="6">
        <v>44863</v>
      </c>
      <c r="B308" s="51" t="s">
        <v>71</v>
      </c>
      <c r="C308" s="11">
        <v>0.29166666666666669</v>
      </c>
      <c r="D308" s="11"/>
      <c r="E308" s="37"/>
      <c r="F308" s="38"/>
      <c r="G308" s="103" t="s">
        <v>108</v>
      </c>
      <c r="H308" s="38"/>
      <c r="I308" s="39"/>
      <c r="J308" s="35"/>
      <c r="K308" s="9"/>
      <c r="L308" s="9"/>
    </row>
    <row r="309" spans="1:12" ht="13.15" customHeight="1">
      <c r="A309" s="2" t="s">
        <v>109</v>
      </c>
      <c r="B309" s="52"/>
      <c r="C309" s="11">
        <v>0.3263888888888889</v>
      </c>
      <c r="D309" s="11">
        <v>5.5555555555555552E-2</v>
      </c>
      <c r="E309" s="37"/>
      <c r="F309" s="38"/>
      <c r="G309" s="38" t="s">
        <v>10</v>
      </c>
      <c r="H309" s="38"/>
      <c r="I309" s="39"/>
      <c r="J309" s="35" t="s">
        <v>453</v>
      </c>
      <c r="K309" s="9"/>
      <c r="L309" s="9"/>
    </row>
    <row r="310" spans="1:12" ht="13.15" customHeight="1">
      <c r="A310" s="1"/>
      <c r="B310" s="66"/>
      <c r="C310" s="10">
        <f t="shared" ref="C310:C312" si="26">IF(D309&lt;&gt;"",C309+D309,0)</f>
        <v>0.38194444444444442</v>
      </c>
      <c r="D310" s="10">
        <v>4.8611111111111112E-2</v>
      </c>
      <c r="E310" s="7"/>
      <c r="F310" s="40"/>
      <c r="G310" s="40" t="s">
        <v>10</v>
      </c>
      <c r="H310" s="40"/>
      <c r="I310" s="3"/>
      <c r="J310" s="33" t="s">
        <v>454</v>
      </c>
      <c r="K310" s="8"/>
      <c r="L310" s="8"/>
    </row>
    <row r="311" spans="1:12" ht="13.15" customHeight="1">
      <c r="A311" s="2"/>
      <c r="B311" s="66"/>
      <c r="C311" s="10">
        <f t="shared" si="26"/>
        <v>0.43055555555555552</v>
      </c>
      <c r="D311" s="10">
        <v>5.5555555555555552E-2</v>
      </c>
      <c r="E311" s="7"/>
      <c r="F311" s="40"/>
      <c r="G311" s="40" t="s">
        <v>10</v>
      </c>
      <c r="H311" s="40"/>
      <c r="I311" s="3"/>
      <c r="J311" s="33" t="s">
        <v>455</v>
      </c>
      <c r="K311" s="33"/>
      <c r="L311" s="33"/>
    </row>
    <row r="312" spans="1:12" ht="13.15" customHeight="1">
      <c r="A312" s="2"/>
      <c r="B312" s="66"/>
      <c r="C312" s="10">
        <f t="shared" si="26"/>
        <v>0.48611111111111105</v>
      </c>
      <c r="D312" s="10">
        <v>4.8611111111111112E-2</v>
      </c>
      <c r="E312" s="7"/>
      <c r="F312" s="40"/>
      <c r="G312" s="40" t="s">
        <v>10</v>
      </c>
      <c r="H312" s="40"/>
      <c r="I312" s="3"/>
      <c r="J312" s="33" t="s">
        <v>456</v>
      </c>
      <c r="K312" s="33"/>
      <c r="L312" s="33"/>
    </row>
    <row r="313" spans="1:12" ht="13.15" customHeight="1">
      <c r="A313" s="4"/>
      <c r="B313" s="69"/>
      <c r="C313" s="107">
        <v>0.52777777777777779</v>
      </c>
      <c r="D313" s="107"/>
      <c r="E313" s="276"/>
      <c r="F313" s="277"/>
      <c r="G313" s="277" t="s">
        <v>254</v>
      </c>
      <c r="H313" s="277"/>
      <c r="I313" s="278"/>
      <c r="J313" s="108"/>
      <c r="K313" s="109"/>
      <c r="L313" s="109"/>
    </row>
    <row r="314" spans="1:12" ht="12.75" customHeight="1">
      <c r="A314" s="192" t="s">
        <v>299</v>
      </c>
      <c r="B314" s="204" t="s">
        <v>243</v>
      </c>
      <c r="C314" s="159"/>
      <c r="D314" s="159"/>
      <c r="E314" s="193"/>
      <c r="F314" s="194"/>
      <c r="G314" s="194"/>
      <c r="H314" s="194"/>
      <c r="I314" s="194"/>
      <c r="J314" s="195"/>
      <c r="K314" s="196"/>
      <c r="L314" s="196"/>
    </row>
    <row r="315" spans="1:12" ht="13.15" customHeight="1">
      <c r="A315" s="146">
        <v>44868</v>
      </c>
      <c r="B315" s="147" t="s">
        <v>71</v>
      </c>
      <c r="C315" s="164">
        <v>0.29166666666666669</v>
      </c>
      <c r="D315" s="164"/>
      <c r="E315" s="205"/>
      <c r="F315" s="206"/>
      <c r="G315" s="207" t="s">
        <v>108</v>
      </c>
      <c r="H315" s="206"/>
      <c r="I315" s="208"/>
      <c r="J315" s="150"/>
      <c r="K315" s="151"/>
      <c r="L315" s="151"/>
    </row>
    <row r="316" spans="1:12" ht="13.15" customHeight="1">
      <c r="A316" s="168" t="s">
        <v>257</v>
      </c>
      <c r="B316" s="169"/>
      <c r="C316" s="164">
        <v>0.3263888888888889</v>
      </c>
      <c r="D316" s="164"/>
      <c r="E316" s="205"/>
      <c r="F316" s="206"/>
      <c r="G316" s="206" t="s">
        <v>10</v>
      </c>
      <c r="H316" s="206"/>
      <c r="I316" s="208"/>
      <c r="J316" s="150"/>
      <c r="K316" s="151"/>
      <c r="L316" s="151"/>
    </row>
    <row r="317" spans="1:12" ht="13.15" customHeight="1">
      <c r="A317" s="209"/>
      <c r="B317" s="177"/>
      <c r="C317" s="170">
        <f t="shared" ref="C317:C322" si="27">IF(D316&lt;&gt;"",C316+D316,0)</f>
        <v>0</v>
      </c>
      <c r="D317" s="170"/>
      <c r="E317" s="210"/>
      <c r="F317" s="211"/>
      <c r="G317" s="211" t="s">
        <v>10</v>
      </c>
      <c r="H317" s="211"/>
      <c r="I317" s="212"/>
      <c r="J317" s="175"/>
      <c r="K317" s="176"/>
      <c r="L317" s="176"/>
    </row>
    <row r="318" spans="1:12" ht="13.15" customHeight="1">
      <c r="A318" s="168"/>
      <c r="B318" s="177"/>
      <c r="C318" s="170">
        <f t="shared" si="27"/>
        <v>0</v>
      </c>
      <c r="D318" s="170"/>
      <c r="E318" s="210"/>
      <c r="F318" s="211"/>
      <c r="G318" s="211" t="s">
        <v>10</v>
      </c>
      <c r="H318" s="211"/>
      <c r="I318" s="212"/>
      <c r="J318" s="175"/>
      <c r="K318" s="175"/>
      <c r="L318" s="175"/>
    </row>
    <row r="319" spans="1:12" ht="13.15" customHeight="1">
      <c r="A319" s="168"/>
      <c r="B319" s="177"/>
      <c r="C319" s="170">
        <f t="shared" si="27"/>
        <v>0</v>
      </c>
      <c r="D319" s="170"/>
      <c r="E319" s="210"/>
      <c r="F319" s="211"/>
      <c r="G319" s="211" t="s">
        <v>10</v>
      </c>
      <c r="H319" s="211"/>
      <c r="I319" s="212"/>
      <c r="J319" s="175"/>
      <c r="K319" s="175"/>
      <c r="L319" s="175"/>
    </row>
    <row r="320" spans="1:12" ht="13.15" customHeight="1">
      <c r="A320" s="168"/>
      <c r="B320" s="177"/>
      <c r="C320" s="170">
        <f t="shared" si="27"/>
        <v>0</v>
      </c>
      <c r="D320" s="170"/>
      <c r="E320" s="213"/>
      <c r="F320" s="214"/>
      <c r="G320" s="214" t="s">
        <v>10</v>
      </c>
      <c r="H320" s="214"/>
      <c r="I320" s="215"/>
      <c r="J320" s="184"/>
      <c r="K320" s="179"/>
      <c r="L320" s="179"/>
    </row>
    <row r="321" spans="1:12" ht="13.15" customHeight="1">
      <c r="A321" s="168"/>
      <c r="B321" s="177"/>
      <c r="C321" s="170">
        <f t="shared" si="27"/>
        <v>0</v>
      </c>
      <c r="D321" s="170"/>
      <c r="E321" s="213"/>
      <c r="F321" s="214"/>
      <c r="G321" s="214" t="s">
        <v>10</v>
      </c>
      <c r="H321" s="214"/>
      <c r="I321" s="215"/>
      <c r="J321" s="184"/>
      <c r="K321" s="179"/>
      <c r="L321" s="179"/>
    </row>
    <row r="322" spans="1:12" ht="13.15" customHeight="1">
      <c r="A322" s="168"/>
      <c r="B322" s="177"/>
      <c r="C322" s="170">
        <f t="shared" si="27"/>
        <v>0</v>
      </c>
      <c r="D322" s="170"/>
      <c r="E322" s="213"/>
      <c r="F322" s="214"/>
      <c r="G322" s="214" t="s">
        <v>10</v>
      </c>
      <c r="H322" s="214"/>
      <c r="I322" s="215"/>
      <c r="J322" s="184"/>
      <c r="K322" s="185"/>
      <c r="L322" s="185"/>
    </row>
    <row r="323" spans="1:12" ht="13.15" customHeight="1">
      <c r="A323" s="168"/>
      <c r="B323" s="177"/>
      <c r="C323" s="186">
        <f>IF(D322&lt;&gt;"",C322+D322,0)</f>
        <v>0</v>
      </c>
      <c r="D323" s="178"/>
      <c r="E323" s="216"/>
      <c r="F323" s="217"/>
      <c r="G323" s="217" t="s">
        <v>10</v>
      </c>
      <c r="H323" s="217"/>
      <c r="I323" s="218"/>
      <c r="J323" s="219"/>
      <c r="K323" s="191"/>
      <c r="L323" s="191"/>
    </row>
    <row r="324" spans="1:12" ht="13.15" customHeight="1">
      <c r="A324" s="220"/>
      <c r="B324" s="221"/>
      <c r="C324" s="197">
        <f>IF(D323&lt;&gt;"",C323+D323,0)</f>
        <v>0</v>
      </c>
      <c r="D324" s="197"/>
      <c r="E324" s="222"/>
      <c r="F324" s="207"/>
      <c r="G324" s="207" t="s">
        <v>80</v>
      </c>
      <c r="H324" s="207"/>
      <c r="I324" s="223"/>
      <c r="J324" s="224"/>
      <c r="K324" s="225"/>
      <c r="L324" s="225"/>
    </row>
    <row r="325" spans="1:12" ht="12.75" customHeight="1">
      <c r="A325" s="192" t="s">
        <v>300</v>
      </c>
      <c r="B325" s="204" t="s">
        <v>243</v>
      </c>
      <c r="C325" s="159"/>
      <c r="D325" s="159"/>
      <c r="E325" s="193"/>
      <c r="F325" s="194"/>
      <c r="G325" s="194"/>
      <c r="H325" s="194"/>
      <c r="I325" s="194"/>
      <c r="J325" s="195"/>
      <c r="K325" s="196"/>
      <c r="L325" s="196"/>
    </row>
    <row r="326" spans="1:12" ht="13.15" customHeight="1">
      <c r="A326" s="146">
        <v>44871</v>
      </c>
      <c r="B326" s="147" t="s">
        <v>71</v>
      </c>
      <c r="C326" s="164">
        <v>0.29166666666666669</v>
      </c>
      <c r="D326" s="164"/>
      <c r="E326" s="205"/>
      <c r="F326" s="206"/>
      <c r="G326" s="207" t="s">
        <v>108</v>
      </c>
      <c r="H326" s="206"/>
      <c r="I326" s="208"/>
      <c r="J326" s="150"/>
      <c r="K326" s="151"/>
      <c r="L326" s="151"/>
    </row>
    <row r="327" spans="1:12" ht="13.15" customHeight="1">
      <c r="A327" s="168" t="s">
        <v>109</v>
      </c>
      <c r="B327" s="169"/>
      <c r="C327" s="164">
        <v>0.3263888888888889</v>
      </c>
      <c r="D327" s="164"/>
      <c r="E327" s="205"/>
      <c r="F327" s="206"/>
      <c r="G327" s="206" t="s">
        <v>10</v>
      </c>
      <c r="H327" s="206"/>
      <c r="I327" s="208"/>
      <c r="J327" s="150"/>
      <c r="K327" s="151"/>
      <c r="L327" s="151"/>
    </row>
    <row r="328" spans="1:12" ht="13.15" customHeight="1">
      <c r="A328" s="209"/>
      <c r="B328" s="177"/>
      <c r="C328" s="170">
        <f t="shared" ref="C328:C333" si="28">IF(D327&lt;&gt;"",C327+D327,0)</f>
        <v>0</v>
      </c>
      <c r="D328" s="170"/>
      <c r="E328" s="210"/>
      <c r="F328" s="211"/>
      <c r="G328" s="211" t="s">
        <v>10</v>
      </c>
      <c r="H328" s="211"/>
      <c r="I328" s="212"/>
      <c r="J328" s="175"/>
      <c r="K328" s="176"/>
      <c r="L328" s="176"/>
    </row>
    <row r="329" spans="1:12" ht="13.15" customHeight="1">
      <c r="A329" s="168"/>
      <c r="B329" s="177"/>
      <c r="C329" s="170">
        <f t="shared" si="28"/>
        <v>0</v>
      </c>
      <c r="D329" s="170"/>
      <c r="E329" s="210"/>
      <c r="F329" s="211"/>
      <c r="G329" s="211" t="s">
        <v>10</v>
      </c>
      <c r="H329" s="211"/>
      <c r="I329" s="212"/>
      <c r="J329" s="175"/>
      <c r="K329" s="175"/>
      <c r="L329" s="175"/>
    </row>
    <row r="330" spans="1:12" ht="13.15" customHeight="1">
      <c r="A330" s="168"/>
      <c r="B330" s="177"/>
      <c r="C330" s="170">
        <f t="shared" si="28"/>
        <v>0</v>
      </c>
      <c r="D330" s="170"/>
      <c r="E330" s="210"/>
      <c r="F330" s="211"/>
      <c r="G330" s="211" t="s">
        <v>10</v>
      </c>
      <c r="H330" s="211"/>
      <c r="I330" s="212"/>
      <c r="J330" s="175"/>
      <c r="K330" s="175"/>
      <c r="L330" s="175"/>
    </row>
    <row r="331" spans="1:12" ht="13.15" customHeight="1">
      <c r="A331" s="168"/>
      <c r="B331" s="177"/>
      <c r="C331" s="170">
        <f t="shared" si="28"/>
        <v>0</v>
      </c>
      <c r="D331" s="170"/>
      <c r="E331" s="213"/>
      <c r="F331" s="214"/>
      <c r="G331" s="214" t="s">
        <v>10</v>
      </c>
      <c r="H331" s="214"/>
      <c r="I331" s="215"/>
      <c r="J331" s="184"/>
      <c r="K331" s="179"/>
      <c r="L331" s="179"/>
    </row>
    <row r="332" spans="1:12" ht="13.15" customHeight="1">
      <c r="A332" s="168"/>
      <c r="B332" s="177"/>
      <c r="C332" s="170">
        <f t="shared" si="28"/>
        <v>0</v>
      </c>
      <c r="D332" s="170"/>
      <c r="E332" s="213"/>
      <c r="F332" s="214"/>
      <c r="G332" s="214" t="s">
        <v>10</v>
      </c>
      <c r="H332" s="214"/>
      <c r="I332" s="215"/>
      <c r="J332" s="184"/>
      <c r="K332" s="179"/>
      <c r="L332" s="179"/>
    </row>
    <row r="333" spans="1:12" ht="13.15" customHeight="1">
      <c r="A333" s="168"/>
      <c r="B333" s="177"/>
      <c r="C333" s="170">
        <f t="shared" si="28"/>
        <v>0</v>
      </c>
      <c r="D333" s="170"/>
      <c r="E333" s="213"/>
      <c r="F333" s="214"/>
      <c r="G333" s="214" t="s">
        <v>10</v>
      </c>
      <c r="H333" s="214"/>
      <c r="I333" s="215"/>
      <c r="J333" s="184"/>
      <c r="K333" s="185"/>
      <c r="L333" s="185"/>
    </row>
    <row r="334" spans="1:12" ht="13.15" customHeight="1">
      <c r="A334" s="168"/>
      <c r="B334" s="177"/>
      <c r="C334" s="186">
        <f>IF(D333&lt;&gt;"",C333+D333,0)</f>
        <v>0</v>
      </c>
      <c r="D334" s="178"/>
      <c r="E334" s="216"/>
      <c r="F334" s="217"/>
      <c r="G334" s="217" t="s">
        <v>10</v>
      </c>
      <c r="H334" s="217"/>
      <c r="I334" s="218"/>
      <c r="J334" s="219"/>
      <c r="K334" s="191"/>
      <c r="L334" s="191"/>
    </row>
    <row r="335" spans="1:12" ht="13.15" customHeight="1">
      <c r="A335" s="220"/>
      <c r="B335" s="221"/>
      <c r="C335" s="197">
        <f>IF(D334&lt;&gt;"",C334+D334,0)</f>
        <v>0</v>
      </c>
      <c r="D335" s="197"/>
      <c r="E335" s="222"/>
      <c r="F335" s="207"/>
      <c r="G335" s="207" t="s">
        <v>80</v>
      </c>
      <c r="H335" s="207"/>
      <c r="I335" s="223"/>
      <c r="J335" s="224"/>
      <c r="K335" s="225"/>
      <c r="L335" s="225"/>
    </row>
    <row r="336" spans="1:12" ht="12.75" customHeight="1">
      <c r="A336" s="192" t="s">
        <v>301</v>
      </c>
      <c r="B336" s="204" t="s">
        <v>259</v>
      </c>
      <c r="C336" s="159"/>
      <c r="D336" s="159"/>
      <c r="E336" s="193"/>
      <c r="F336" s="194"/>
      <c r="G336" s="194"/>
      <c r="H336" s="194"/>
      <c r="I336" s="194"/>
      <c r="J336" s="195"/>
      <c r="K336" s="196"/>
      <c r="L336" s="196"/>
    </row>
    <row r="337" spans="1:16" ht="13.15" customHeight="1">
      <c r="A337" s="146">
        <v>44878</v>
      </c>
      <c r="B337" s="147" t="s">
        <v>71</v>
      </c>
      <c r="C337" s="164">
        <v>0.29166666666666669</v>
      </c>
      <c r="D337" s="164"/>
      <c r="E337" s="205"/>
      <c r="F337" s="206"/>
      <c r="G337" s="207" t="s">
        <v>108</v>
      </c>
      <c r="H337" s="206"/>
      <c r="I337" s="208"/>
      <c r="J337" s="150"/>
      <c r="K337" s="151"/>
      <c r="L337" s="151"/>
    </row>
    <row r="338" spans="1:16" ht="13.15" customHeight="1">
      <c r="A338" s="168" t="s">
        <v>109</v>
      </c>
      <c r="B338" s="169"/>
      <c r="C338" s="164">
        <v>0.3263888888888889</v>
      </c>
      <c r="D338" s="164"/>
      <c r="E338" s="205"/>
      <c r="F338" s="206"/>
      <c r="G338" s="206" t="s">
        <v>10</v>
      </c>
      <c r="H338" s="206"/>
      <c r="I338" s="208"/>
      <c r="J338" s="150"/>
      <c r="K338" s="151"/>
      <c r="L338" s="151"/>
    </row>
    <row r="339" spans="1:16" ht="13.15" customHeight="1">
      <c r="A339" s="209"/>
      <c r="B339" s="177"/>
      <c r="C339" s="170">
        <f t="shared" ref="C339:C342" si="29">IF(D338&lt;&gt;"",C338+D338,0)</f>
        <v>0</v>
      </c>
      <c r="D339" s="170"/>
      <c r="E339" s="210"/>
      <c r="F339" s="211"/>
      <c r="G339" s="211" t="s">
        <v>10</v>
      </c>
      <c r="H339" s="211"/>
      <c r="I339" s="212"/>
      <c r="J339" s="175"/>
      <c r="K339" s="176"/>
      <c r="L339" s="176"/>
    </row>
    <row r="340" spans="1:16" ht="13.15" customHeight="1">
      <c r="A340" s="209"/>
      <c r="B340" s="177"/>
      <c r="C340" s="170">
        <f t="shared" si="29"/>
        <v>0</v>
      </c>
      <c r="D340" s="170"/>
      <c r="E340" s="210"/>
      <c r="F340" s="211"/>
      <c r="G340" s="211" t="s">
        <v>10</v>
      </c>
      <c r="H340" s="211"/>
      <c r="I340" s="212"/>
      <c r="J340" s="175"/>
      <c r="K340" s="176"/>
      <c r="L340" s="176"/>
    </row>
    <row r="341" spans="1:16" ht="13.15" customHeight="1">
      <c r="A341" s="168"/>
      <c r="B341" s="177"/>
      <c r="C341" s="170">
        <f t="shared" si="29"/>
        <v>0</v>
      </c>
      <c r="D341" s="170"/>
      <c r="E341" s="210"/>
      <c r="F341" s="211"/>
      <c r="G341" s="211" t="s">
        <v>10</v>
      </c>
      <c r="H341" s="211"/>
      <c r="I341" s="212"/>
      <c r="J341" s="175"/>
      <c r="K341" s="175"/>
      <c r="L341" s="175"/>
    </row>
    <row r="342" spans="1:16" ht="13.15" customHeight="1">
      <c r="A342" s="168"/>
      <c r="B342" s="177"/>
      <c r="C342" s="170">
        <f t="shared" si="29"/>
        <v>0</v>
      </c>
      <c r="D342" s="170"/>
      <c r="E342" s="210"/>
      <c r="F342" s="211"/>
      <c r="G342" s="211" t="s">
        <v>10</v>
      </c>
      <c r="H342" s="211"/>
      <c r="I342" s="212"/>
      <c r="J342" s="175"/>
      <c r="K342" s="175"/>
      <c r="L342" s="175"/>
    </row>
    <row r="343" spans="1:16" ht="13.15" customHeight="1">
      <c r="A343" s="220"/>
      <c r="B343" s="221"/>
      <c r="C343" s="197">
        <v>0.61111111111111105</v>
      </c>
      <c r="D343" s="197"/>
      <c r="E343" s="222"/>
      <c r="F343" s="207"/>
      <c r="G343" s="207" t="s">
        <v>260</v>
      </c>
      <c r="H343" s="207"/>
      <c r="I343" s="223"/>
      <c r="J343" s="224"/>
      <c r="K343" s="225"/>
      <c r="L343" s="225"/>
    </row>
    <row r="344" spans="1:16" ht="13.15" customHeight="1">
      <c r="A344" s="139"/>
      <c r="B344" s="140"/>
      <c r="C344" s="141"/>
      <c r="D344" s="141"/>
      <c r="E344" s="142" t="s">
        <v>249</v>
      </c>
      <c r="F344" s="143"/>
      <c r="G344" s="143"/>
      <c r="H344" s="143"/>
      <c r="I344" s="144"/>
      <c r="J344" s="144"/>
      <c r="K344" s="145"/>
      <c r="L344" s="145"/>
      <c r="M344" s="72"/>
      <c r="N344" s="75"/>
      <c r="O344" s="75"/>
      <c r="P344" s="75"/>
    </row>
    <row r="345" spans="1:16" ht="13.15" customHeight="1">
      <c r="A345" s="146">
        <v>44884</v>
      </c>
      <c r="B345" s="147" t="s">
        <v>118</v>
      </c>
      <c r="C345" s="148">
        <v>0.375</v>
      </c>
      <c r="D345" s="149"/>
      <c r="E345" s="699" t="s">
        <v>247</v>
      </c>
      <c r="F345" s="700"/>
      <c r="G345" s="700"/>
      <c r="H345" s="700"/>
      <c r="I345" s="701"/>
      <c r="J345" s="150"/>
      <c r="K345" s="151"/>
      <c r="L345" s="151"/>
      <c r="M345" s="94"/>
      <c r="N345" s="75"/>
      <c r="O345" s="75"/>
      <c r="P345" s="75"/>
    </row>
    <row r="346" spans="1:16" ht="13.15" customHeight="1">
      <c r="A346" s="152" t="s">
        <v>21</v>
      </c>
      <c r="B346" s="153" t="s">
        <v>270</v>
      </c>
      <c r="C346" s="154">
        <v>0.625</v>
      </c>
      <c r="D346" s="155"/>
      <c r="E346" s="692" t="s">
        <v>248</v>
      </c>
      <c r="F346" s="693"/>
      <c r="G346" s="693"/>
      <c r="H346" s="693"/>
      <c r="I346" s="694"/>
      <c r="J346" s="156"/>
      <c r="K346" s="157"/>
      <c r="L346" s="157"/>
      <c r="M346" s="94"/>
      <c r="N346" s="75"/>
      <c r="O346" s="75"/>
      <c r="P346" s="75"/>
    </row>
    <row r="347" spans="1:16" ht="12.75" customHeight="1">
      <c r="A347" s="192" t="s">
        <v>302</v>
      </c>
      <c r="B347" s="204" t="s">
        <v>259</v>
      </c>
      <c r="C347" s="159"/>
      <c r="D347" s="159"/>
      <c r="E347" s="193"/>
      <c r="F347" s="194"/>
      <c r="G347" s="194"/>
      <c r="H347" s="194"/>
      <c r="I347" s="194"/>
      <c r="J347" s="195"/>
      <c r="K347" s="196"/>
      <c r="L347" s="196"/>
    </row>
    <row r="348" spans="1:16" ht="13.15" customHeight="1">
      <c r="A348" s="146">
        <v>44888</v>
      </c>
      <c r="B348" s="147" t="s">
        <v>71</v>
      </c>
      <c r="C348" s="164">
        <v>0.29166666666666669</v>
      </c>
      <c r="D348" s="164"/>
      <c r="E348" s="205"/>
      <c r="F348" s="206"/>
      <c r="G348" s="207" t="s">
        <v>108</v>
      </c>
      <c r="H348" s="206"/>
      <c r="I348" s="208"/>
      <c r="J348" s="150"/>
      <c r="K348" s="151"/>
      <c r="L348" s="151"/>
    </row>
    <row r="349" spans="1:16" ht="13.15" customHeight="1">
      <c r="A349" s="168" t="s">
        <v>261</v>
      </c>
      <c r="B349" s="169"/>
      <c r="C349" s="164">
        <v>0.3263888888888889</v>
      </c>
      <c r="D349" s="164"/>
      <c r="E349" s="205"/>
      <c r="F349" s="206"/>
      <c r="G349" s="206" t="s">
        <v>10</v>
      </c>
      <c r="H349" s="206"/>
      <c r="I349" s="208"/>
      <c r="J349" s="150"/>
      <c r="K349" s="151"/>
      <c r="L349" s="151"/>
    </row>
    <row r="350" spans="1:16" ht="13.15" customHeight="1">
      <c r="A350" s="209"/>
      <c r="B350" s="177"/>
      <c r="C350" s="170">
        <f t="shared" ref="C350:C353" si="30">IF(D349&lt;&gt;"",C349+D349,0)</f>
        <v>0</v>
      </c>
      <c r="D350" s="170"/>
      <c r="E350" s="210"/>
      <c r="F350" s="211"/>
      <c r="G350" s="211" t="s">
        <v>10</v>
      </c>
      <c r="H350" s="211"/>
      <c r="I350" s="212"/>
      <c r="J350" s="175"/>
      <c r="K350" s="176"/>
      <c r="L350" s="176"/>
    </row>
    <row r="351" spans="1:16" ht="13.15" customHeight="1">
      <c r="A351" s="168"/>
      <c r="B351" s="177"/>
      <c r="C351" s="170">
        <f t="shared" si="30"/>
        <v>0</v>
      </c>
      <c r="D351" s="170"/>
      <c r="E351" s="210"/>
      <c r="F351" s="211"/>
      <c r="G351" s="211" t="s">
        <v>10</v>
      </c>
      <c r="H351" s="211"/>
      <c r="I351" s="212"/>
      <c r="J351" s="175"/>
      <c r="K351" s="175"/>
      <c r="L351" s="175"/>
    </row>
    <row r="352" spans="1:16" ht="13.15" customHeight="1">
      <c r="A352" s="168"/>
      <c r="B352" s="177"/>
      <c r="C352" s="170">
        <f t="shared" si="30"/>
        <v>0</v>
      </c>
      <c r="D352" s="170"/>
      <c r="E352" s="210"/>
      <c r="F352" s="211"/>
      <c r="G352" s="211" t="s">
        <v>10</v>
      </c>
      <c r="H352" s="211"/>
      <c r="I352" s="212"/>
      <c r="J352" s="175"/>
      <c r="K352" s="175"/>
      <c r="L352" s="175"/>
    </row>
    <row r="353" spans="1:12" ht="13.15" customHeight="1">
      <c r="A353" s="168"/>
      <c r="B353" s="177"/>
      <c r="C353" s="170">
        <f t="shared" si="30"/>
        <v>0</v>
      </c>
      <c r="D353" s="170"/>
      <c r="E353" s="210"/>
      <c r="F353" s="211"/>
      <c r="G353" s="211" t="s">
        <v>10</v>
      </c>
      <c r="H353" s="211"/>
      <c r="I353" s="212"/>
      <c r="J353" s="175"/>
      <c r="K353" s="175"/>
      <c r="L353" s="175"/>
    </row>
    <row r="354" spans="1:12" ht="13.15" customHeight="1">
      <c r="A354" s="220"/>
      <c r="B354" s="221"/>
      <c r="C354" s="197">
        <v>0.61111111111111105</v>
      </c>
      <c r="D354" s="197"/>
      <c r="E354" s="222"/>
      <c r="F354" s="207"/>
      <c r="G354" s="207" t="s">
        <v>260</v>
      </c>
      <c r="H354" s="207"/>
      <c r="I354" s="223"/>
      <c r="J354" s="224"/>
      <c r="K354" s="225"/>
      <c r="L354" s="225"/>
    </row>
    <row r="355" spans="1:12" ht="12.75" customHeight="1">
      <c r="A355" s="192" t="s">
        <v>303</v>
      </c>
      <c r="B355" s="204" t="s">
        <v>259</v>
      </c>
      <c r="C355" s="159"/>
      <c r="D355" s="159"/>
      <c r="E355" s="193"/>
      <c r="F355" s="194"/>
      <c r="G355" s="194"/>
      <c r="H355" s="194"/>
      <c r="I355" s="194"/>
      <c r="J355" s="195"/>
      <c r="K355" s="196"/>
      <c r="L355" s="196"/>
    </row>
    <row r="356" spans="1:12" ht="13.15" customHeight="1">
      <c r="A356" s="146">
        <v>44892</v>
      </c>
      <c r="B356" s="147" t="s">
        <v>71</v>
      </c>
      <c r="C356" s="164">
        <v>0.29166666666666669</v>
      </c>
      <c r="D356" s="164"/>
      <c r="E356" s="205"/>
      <c r="F356" s="206"/>
      <c r="G356" s="207" t="s">
        <v>108</v>
      </c>
      <c r="H356" s="206"/>
      <c r="I356" s="208"/>
      <c r="J356" s="150"/>
      <c r="K356" s="151"/>
      <c r="L356" s="151"/>
    </row>
    <row r="357" spans="1:12" ht="13.15" customHeight="1">
      <c r="A357" s="168" t="s">
        <v>261</v>
      </c>
      <c r="B357" s="169"/>
      <c r="C357" s="164">
        <v>0.3263888888888889</v>
      </c>
      <c r="D357" s="164"/>
      <c r="E357" s="205"/>
      <c r="F357" s="206"/>
      <c r="G357" s="206" t="s">
        <v>10</v>
      </c>
      <c r="H357" s="206"/>
      <c r="I357" s="208"/>
      <c r="J357" s="150"/>
      <c r="K357" s="151"/>
      <c r="L357" s="151"/>
    </row>
    <row r="358" spans="1:12" ht="13.15" customHeight="1">
      <c r="A358" s="209"/>
      <c r="B358" s="177"/>
      <c r="C358" s="170">
        <f t="shared" ref="C358:C361" si="31">IF(D357&lt;&gt;"",C357+D357,0)</f>
        <v>0</v>
      </c>
      <c r="D358" s="170"/>
      <c r="E358" s="210"/>
      <c r="F358" s="211"/>
      <c r="G358" s="211" t="s">
        <v>10</v>
      </c>
      <c r="H358" s="211"/>
      <c r="I358" s="212"/>
      <c r="J358" s="175"/>
      <c r="K358" s="176"/>
      <c r="L358" s="176"/>
    </row>
    <row r="359" spans="1:12" ht="13.15" customHeight="1">
      <c r="A359" s="209"/>
      <c r="B359" s="177"/>
      <c r="C359" s="170">
        <f t="shared" si="31"/>
        <v>0</v>
      </c>
      <c r="D359" s="170"/>
      <c r="E359" s="210"/>
      <c r="F359" s="211"/>
      <c r="G359" s="211" t="s">
        <v>10</v>
      </c>
      <c r="H359" s="211"/>
      <c r="I359" s="212"/>
      <c r="J359" s="175"/>
      <c r="K359" s="176"/>
      <c r="L359" s="176"/>
    </row>
    <row r="360" spans="1:12" ht="13.15" customHeight="1">
      <c r="A360" s="168"/>
      <c r="B360" s="177"/>
      <c r="C360" s="170">
        <f t="shared" si="31"/>
        <v>0</v>
      </c>
      <c r="D360" s="170"/>
      <c r="E360" s="210"/>
      <c r="F360" s="211"/>
      <c r="G360" s="211" t="s">
        <v>10</v>
      </c>
      <c r="H360" s="211"/>
      <c r="I360" s="212"/>
      <c r="J360" s="175"/>
      <c r="K360" s="175"/>
      <c r="L360" s="175"/>
    </row>
    <row r="361" spans="1:12" ht="13.15" customHeight="1">
      <c r="A361" s="168"/>
      <c r="B361" s="177"/>
      <c r="C361" s="170">
        <f t="shared" si="31"/>
        <v>0</v>
      </c>
      <c r="D361" s="170"/>
      <c r="E361" s="210"/>
      <c r="F361" s="211"/>
      <c r="G361" s="211" t="s">
        <v>10</v>
      </c>
      <c r="H361" s="211"/>
      <c r="I361" s="212"/>
      <c r="J361" s="175"/>
      <c r="K361" s="175"/>
      <c r="L361" s="175"/>
    </row>
    <row r="362" spans="1:12" ht="13.15" customHeight="1">
      <c r="A362" s="220"/>
      <c r="B362" s="221"/>
      <c r="C362" s="197">
        <v>0.61111111111111105</v>
      </c>
      <c r="D362" s="197"/>
      <c r="E362" s="222"/>
      <c r="F362" s="207"/>
      <c r="G362" s="207" t="s">
        <v>260</v>
      </c>
      <c r="H362" s="207"/>
      <c r="I362" s="223"/>
      <c r="J362" s="224"/>
      <c r="K362" s="225"/>
      <c r="L362" s="225"/>
    </row>
    <row r="363" spans="1:12" ht="12.75" customHeight="1">
      <c r="A363" s="5" t="s">
        <v>304</v>
      </c>
      <c r="B363" s="122" t="s">
        <v>262</v>
      </c>
      <c r="C363" s="46"/>
      <c r="D363" s="46"/>
      <c r="E363" s="98"/>
      <c r="F363" s="45"/>
      <c r="G363" s="45"/>
      <c r="H363" s="45"/>
      <c r="I363" s="45"/>
      <c r="J363" s="67"/>
      <c r="K363" s="47"/>
      <c r="L363" s="47"/>
    </row>
    <row r="364" spans="1:12" ht="13.15" customHeight="1">
      <c r="A364" s="6">
        <v>44899</v>
      </c>
      <c r="B364" s="51" t="s">
        <v>71</v>
      </c>
      <c r="C364" s="11">
        <v>0.29166666666666669</v>
      </c>
      <c r="D364" s="11"/>
      <c r="E364" s="37"/>
      <c r="F364" s="38"/>
      <c r="G364" s="103" t="s">
        <v>108</v>
      </c>
      <c r="H364" s="38"/>
      <c r="I364" s="39"/>
      <c r="J364" s="35"/>
      <c r="K364" s="9"/>
      <c r="L364" s="9"/>
    </row>
    <row r="365" spans="1:12" ht="13.15" customHeight="1">
      <c r="A365" s="2" t="s">
        <v>109</v>
      </c>
      <c r="B365" s="52"/>
      <c r="C365" s="11">
        <v>0.3263888888888889</v>
      </c>
      <c r="D365" s="11">
        <v>4.1666666666666664E-2</v>
      </c>
      <c r="E365" s="37"/>
      <c r="F365" s="38"/>
      <c r="G365" s="38" t="s">
        <v>10</v>
      </c>
      <c r="H365" s="38"/>
      <c r="I365" s="39"/>
      <c r="J365" s="35" t="s">
        <v>398</v>
      </c>
      <c r="K365" s="9"/>
      <c r="L365" s="9"/>
    </row>
    <row r="366" spans="1:12" ht="13.15" customHeight="1">
      <c r="A366" s="1"/>
      <c r="B366" s="66"/>
      <c r="C366" s="10">
        <f>IF(D365&lt;&gt;"",C365+D365,0)</f>
        <v>0.36805555555555558</v>
      </c>
      <c r="D366" s="10">
        <v>4.1666666666666664E-2</v>
      </c>
      <c r="E366" s="7"/>
      <c r="F366" s="40"/>
      <c r="G366" s="40" t="s">
        <v>10</v>
      </c>
      <c r="H366" s="40"/>
      <c r="I366" s="3"/>
      <c r="J366" s="33" t="s">
        <v>400</v>
      </c>
      <c r="K366" s="8"/>
      <c r="L366" s="8"/>
    </row>
    <row r="367" spans="1:12" ht="13.15" customHeight="1">
      <c r="A367" s="2"/>
      <c r="B367" s="66"/>
      <c r="C367" s="10">
        <f>IF(D366&lt;&gt;"",C366+D366,0)</f>
        <v>0.40972222222222227</v>
      </c>
      <c r="D367" s="10">
        <v>4.5138888888888888E-2</v>
      </c>
      <c r="E367" s="7"/>
      <c r="F367" s="40"/>
      <c r="G367" s="40" t="s">
        <v>10</v>
      </c>
      <c r="H367" s="40"/>
      <c r="I367" s="3"/>
      <c r="J367" s="33" t="s">
        <v>402</v>
      </c>
      <c r="K367" s="33"/>
      <c r="L367" s="33"/>
    </row>
    <row r="368" spans="1:12" ht="13.15" customHeight="1">
      <c r="A368" s="2"/>
      <c r="B368" s="66"/>
      <c r="C368" s="10">
        <f t="shared" ref="C368" si="32">IF(D367&lt;&gt;"",C367+D367,0)</f>
        <v>0.45486111111111116</v>
      </c>
      <c r="D368" s="10">
        <v>6.25E-2</v>
      </c>
      <c r="E368" s="7"/>
      <c r="F368" s="40"/>
      <c r="G368" s="40" t="s">
        <v>10</v>
      </c>
      <c r="H368" s="40"/>
      <c r="I368" s="3"/>
      <c r="J368" s="33" t="s">
        <v>404</v>
      </c>
      <c r="K368" s="33"/>
      <c r="L368" s="33"/>
    </row>
    <row r="369" spans="1:12" ht="13.15" customHeight="1">
      <c r="A369" s="2"/>
      <c r="B369" s="66"/>
      <c r="C369" s="10">
        <f>IF(D368&lt;&gt;"",C368+D368,0)</f>
        <v>0.51736111111111116</v>
      </c>
      <c r="D369" s="10">
        <v>6.25E-2</v>
      </c>
      <c r="E369" s="95"/>
      <c r="F369" s="42"/>
      <c r="G369" s="42" t="s">
        <v>10</v>
      </c>
      <c r="H369" s="42"/>
      <c r="I369" s="96"/>
      <c r="J369" s="43" t="s">
        <v>406</v>
      </c>
      <c r="K369" s="99"/>
      <c r="L369" s="99"/>
    </row>
    <row r="370" spans="1:12" ht="13.15" customHeight="1">
      <c r="A370" s="2"/>
      <c r="B370" s="66"/>
      <c r="C370" s="10">
        <f t="shared" ref="C370:C372" si="33">IF(D369&lt;&gt;"",C369+D369,0)</f>
        <v>0.57986111111111116</v>
      </c>
      <c r="D370" s="10">
        <v>6.9444444444444434E-2</v>
      </c>
      <c r="E370" s="95"/>
      <c r="F370" s="42"/>
      <c r="G370" s="42" t="s">
        <v>10</v>
      </c>
      <c r="H370" s="42"/>
      <c r="I370" s="96"/>
      <c r="J370" s="43" t="s">
        <v>429</v>
      </c>
      <c r="K370" s="99"/>
      <c r="L370" s="99"/>
    </row>
    <row r="371" spans="1:12" ht="13.15" customHeight="1">
      <c r="A371" s="2"/>
      <c r="B371" s="66"/>
      <c r="C371" s="10">
        <f t="shared" si="33"/>
        <v>0.64930555555555558</v>
      </c>
      <c r="D371" s="10">
        <v>6.25E-2</v>
      </c>
      <c r="E371" s="95"/>
      <c r="F371" s="42"/>
      <c r="G371" s="42" t="s">
        <v>10</v>
      </c>
      <c r="H371" s="42"/>
      <c r="I371" s="96"/>
      <c r="J371" s="43" t="s">
        <v>430</v>
      </c>
      <c r="K371" s="99"/>
      <c r="L371" s="99"/>
    </row>
    <row r="372" spans="1:12" ht="13.15" customHeight="1">
      <c r="A372" s="2"/>
      <c r="B372" s="66"/>
      <c r="C372" s="10">
        <f t="shared" si="33"/>
        <v>0.71180555555555558</v>
      </c>
      <c r="D372" s="10">
        <v>6.9444444444444434E-2</v>
      </c>
      <c r="E372" s="95"/>
      <c r="F372" s="42"/>
      <c r="G372" s="42" t="s">
        <v>10</v>
      </c>
      <c r="H372" s="42"/>
      <c r="I372" s="96"/>
      <c r="J372" s="43" t="s">
        <v>449</v>
      </c>
      <c r="K372" s="99"/>
      <c r="L372" s="99"/>
    </row>
    <row r="373" spans="1:12" ht="13.15" customHeight="1">
      <c r="A373" s="2"/>
      <c r="B373" s="66"/>
      <c r="C373" s="70">
        <f>IF(D372&lt;&gt;"",C372+D372,0)</f>
        <v>0.78125</v>
      </c>
      <c r="D373" s="115">
        <v>5.2083333333333336E-2</v>
      </c>
      <c r="E373" s="110"/>
      <c r="F373" s="104"/>
      <c r="G373" s="104" t="s">
        <v>10</v>
      </c>
      <c r="H373" s="104"/>
      <c r="I373" s="112"/>
      <c r="J373" s="105" t="s">
        <v>450</v>
      </c>
      <c r="K373" s="106"/>
      <c r="L373" s="106"/>
    </row>
    <row r="374" spans="1:12" ht="13.15" customHeight="1">
      <c r="A374" s="4"/>
      <c r="B374" s="69"/>
      <c r="C374" s="107">
        <f>IF(D373&lt;&gt;"",C373+D373,0)</f>
        <v>0.83333333333333337</v>
      </c>
      <c r="D374" s="107"/>
      <c r="E374" s="111"/>
      <c r="F374" s="103"/>
      <c r="G374" s="103" t="s">
        <v>80</v>
      </c>
      <c r="H374" s="103"/>
      <c r="I374" s="113"/>
      <c r="J374" s="108"/>
      <c r="K374" s="109"/>
      <c r="L374" s="109"/>
    </row>
    <row r="375" spans="1:12" ht="12.75" customHeight="1">
      <c r="A375" s="5" t="s">
        <v>304</v>
      </c>
      <c r="B375" s="122" t="s">
        <v>262</v>
      </c>
      <c r="C375" s="46"/>
      <c r="D375" s="46"/>
      <c r="E375" s="98"/>
      <c r="F375" s="45"/>
      <c r="G375" s="45"/>
      <c r="H375" s="45"/>
      <c r="I375" s="45"/>
      <c r="J375" s="67"/>
      <c r="K375" s="47"/>
      <c r="L375" s="47"/>
    </row>
    <row r="376" spans="1:12" ht="13.15" customHeight="1">
      <c r="A376" s="6">
        <v>44906</v>
      </c>
      <c r="B376" s="51" t="s">
        <v>71</v>
      </c>
      <c r="C376" s="11">
        <v>0.29166666666666669</v>
      </c>
      <c r="D376" s="11"/>
      <c r="E376" s="37"/>
      <c r="F376" s="38"/>
      <c r="G376" s="103" t="s">
        <v>108</v>
      </c>
      <c r="H376" s="38"/>
      <c r="I376" s="39"/>
      <c r="J376" s="35"/>
      <c r="K376" s="9"/>
      <c r="L376" s="9"/>
    </row>
    <row r="377" spans="1:12" ht="13.15" customHeight="1">
      <c r="A377" s="2" t="s">
        <v>109</v>
      </c>
      <c r="B377" s="52"/>
      <c r="C377" s="11">
        <v>0.3263888888888889</v>
      </c>
      <c r="D377" s="11">
        <v>6.25E-2</v>
      </c>
      <c r="E377" s="37"/>
      <c r="F377" s="38"/>
      <c r="G377" s="38" t="s">
        <v>10</v>
      </c>
      <c r="H377" s="38"/>
      <c r="I377" s="39"/>
      <c r="J377" s="35" t="s">
        <v>460</v>
      </c>
      <c r="K377" s="9"/>
      <c r="L377" s="9"/>
    </row>
    <row r="378" spans="1:12" ht="13.15" customHeight="1">
      <c r="A378" s="1"/>
      <c r="B378" s="66"/>
      <c r="C378" s="10">
        <f t="shared" ref="C378:C383" si="34">IF(D377&lt;&gt;"",C377+D377,0)</f>
        <v>0.3888888888888889</v>
      </c>
      <c r="D378" s="10">
        <v>5.5555555555555552E-2</v>
      </c>
      <c r="E378" s="7"/>
      <c r="F378" s="40"/>
      <c r="G378" s="40" t="s">
        <v>10</v>
      </c>
      <c r="H378" s="40"/>
      <c r="I378" s="3"/>
      <c r="J378" s="33" t="s">
        <v>461</v>
      </c>
      <c r="K378" s="8"/>
      <c r="L378" s="8"/>
    </row>
    <row r="379" spans="1:12" ht="13.15" customHeight="1">
      <c r="A379" s="2"/>
      <c r="B379" s="66"/>
      <c r="C379" s="10">
        <f t="shared" si="34"/>
        <v>0.44444444444444442</v>
      </c>
      <c r="D379" s="10">
        <v>6.25E-2</v>
      </c>
      <c r="E379" s="7"/>
      <c r="F379" s="40"/>
      <c r="G379" s="40" t="s">
        <v>10</v>
      </c>
      <c r="H379" s="40"/>
      <c r="I379" s="3"/>
      <c r="J379" s="33" t="s">
        <v>462</v>
      </c>
      <c r="K379" s="33"/>
      <c r="L379" s="33"/>
    </row>
    <row r="380" spans="1:12" ht="13.15" customHeight="1">
      <c r="A380" s="2"/>
      <c r="B380" s="66"/>
      <c r="C380" s="10">
        <f t="shared" si="34"/>
        <v>0.50694444444444442</v>
      </c>
      <c r="D380" s="10">
        <v>5.5555555555555552E-2</v>
      </c>
      <c r="E380" s="7"/>
      <c r="F380" s="40"/>
      <c r="G380" s="40" t="s">
        <v>10</v>
      </c>
      <c r="H380" s="40"/>
      <c r="I380" s="3"/>
      <c r="J380" s="33" t="s">
        <v>463</v>
      </c>
      <c r="K380" s="33"/>
      <c r="L380" s="33"/>
    </row>
    <row r="381" spans="1:12" ht="13.15" customHeight="1">
      <c r="A381" s="2"/>
      <c r="B381" s="66"/>
      <c r="C381" s="10">
        <f t="shared" si="34"/>
        <v>0.5625</v>
      </c>
      <c r="D381" s="10">
        <v>6.9444444444444434E-2</v>
      </c>
      <c r="E381" s="95"/>
      <c r="F381" s="42"/>
      <c r="G381" s="42" t="s">
        <v>10</v>
      </c>
      <c r="H381" s="42"/>
      <c r="I381" s="96"/>
      <c r="J381" s="43" t="s">
        <v>464</v>
      </c>
      <c r="K381" s="99"/>
      <c r="L381" s="99"/>
    </row>
    <row r="382" spans="1:12" ht="13.15" customHeight="1">
      <c r="A382" s="2"/>
      <c r="B382" s="66"/>
      <c r="C382" s="10">
        <f t="shared" si="34"/>
        <v>0.63194444444444442</v>
      </c>
      <c r="D382" s="10">
        <v>6.25E-2</v>
      </c>
      <c r="E382" s="95"/>
      <c r="F382" s="42"/>
      <c r="G382" s="42" t="s">
        <v>10</v>
      </c>
      <c r="H382" s="42"/>
      <c r="I382" s="96"/>
      <c r="J382" s="43" t="s">
        <v>465</v>
      </c>
      <c r="K382" s="99"/>
      <c r="L382" s="99"/>
    </row>
    <row r="383" spans="1:12" ht="13.15" customHeight="1">
      <c r="A383" s="2"/>
      <c r="B383" s="66"/>
      <c r="C383" s="10">
        <f t="shared" si="34"/>
        <v>0.69444444444444442</v>
      </c>
      <c r="D383" s="10">
        <v>6.9444444444444434E-2</v>
      </c>
      <c r="E383" s="95"/>
      <c r="F383" s="42"/>
      <c r="G383" s="42" t="s">
        <v>10</v>
      </c>
      <c r="H383" s="42"/>
      <c r="I383" s="96"/>
      <c r="J383" s="43" t="s">
        <v>437</v>
      </c>
      <c r="K383" s="41"/>
      <c r="L383" s="41"/>
    </row>
    <row r="384" spans="1:12" ht="13.15" customHeight="1">
      <c r="A384" s="2"/>
      <c r="B384" s="66"/>
      <c r="C384" s="70">
        <f>IF(D383&lt;&gt;"",C383+D383,0)</f>
        <v>0.76388888888888884</v>
      </c>
      <c r="D384" s="115">
        <v>5.2083333333333336E-2</v>
      </c>
      <c r="E384" s="110"/>
      <c r="F384" s="104"/>
      <c r="G384" s="104" t="s">
        <v>10</v>
      </c>
      <c r="H384" s="104"/>
      <c r="I384" s="112"/>
      <c r="J384" s="105" t="s">
        <v>438</v>
      </c>
      <c r="K384" s="106"/>
      <c r="L384" s="106"/>
    </row>
    <row r="385" spans="1:16" ht="13.15" customHeight="1">
      <c r="A385" s="4"/>
      <c r="B385" s="69"/>
      <c r="C385" s="107">
        <f>IF(D384&lt;&gt;"",C384+D384,0)</f>
        <v>0.81597222222222221</v>
      </c>
      <c r="D385" s="107"/>
      <c r="E385" s="111"/>
      <c r="F385" s="103"/>
      <c r="G385" s="103" t="s">
        <v>80</v>
      </c>
      <c r="H385" s="103"/>
      <c r="I385" s="113"/>
      <c r="J385" s="108"/>
      <c r="K385" s="109"/>
      <c r="L385" s="109"/>
    </row>
    <row r="386" spans="1:16" ht="13.15" customHeight="1">
      <c r="A386" s="139"/>
      <c r="B386" s="140"/>
      <c r="C386" s="141"/>
      <c r="D386" s="141"/>
      <c r="E386" s="142" t="s">
        <v>274</v>
      </c>
      <c r="F386" s="143"/>
      <c r="G386" s="143"/>
      <c r="H386" s="143"/>
      <c r="I386" s="144"/>
      <c r="J386" s="144"/>
      <c r="K386" s="145"/>
      <c r="L386" s="145"/>
      <c r="M386" s="72"/>
      <c r="N386" s="75"/>
      <c r="O386" s="75"/>
      <c r="P386" s="75"/>
    </row>
    <row r="387" spans="1:16" ht="13.15" customHeight="1">
      <c r="A387" s="146">
        <v>44912</v>
      </c>
      <c r="B387" s="147" t="s">
        <v>118</v>
      </c>
      <c r="C387" s="148">
        <v>0.52083333333333337</v>
      </c>
      <c r="D387" s="149"/>
      <c r="E387" s="699" t="s">
        <v>228</v>
      </c>
      <c r="F387" s="700"/>
      <c r="G387" s="700"/>
      <c r="H387" s="700"/>
      <c r="I387" s="701"/>
      <c r="J387" s="150"/>
      <c r="K387" s="151"/>
      <c r="L387" s="151"/>
      <c r="M387" s="94"/>
      <c r="N387" s="75"/>
      <c r="O387" s="75"/>
      <c r="P387" s="75"/>
    </row>
    <row r="388" spans="1:16" ht="12.75" customHeight="1">
      <c r="A388" s="152" t="s">
        <v>21</v>
      </c>
      <c r="B388" s="153" t="s">
        <v>119</v>
      </c>
      <c r="C388" s="154">
        <v>0.60416666666666663</v>
      </c>
      <c r="D388" s="155"/>
      <c r="E388" s="692"/>
      <c r="F388" s="693"/>
      <c r="G388" s="693"/>
      <c r="H388" s="693"/>
      <c r="I388" s="694"/>
      <c r="J388" s="156"/>
      <c r="K388" s="157"/>
      <c r="L388" s="157"/>
      <c r="M388" s="94"/>
      <c r="N388" s="75"/>
      <c r="O388" s="75"/>
      <c r="P388" s="75"/>
    </row>
    <row r="389" spans="1:16" ht="12.75" customHeight="1">
      <c r="A389" s="5" t="s">
        <v>302</v>
      </c>
      <c r="B389" s="122" t="s">
        <v>262</v>
      </c>
      <c r="C389" s="46"/>
      <c r="D389" s="46"/>
      <c r="E389" s="98"/>
      <c r="F389" s="45"/>
      <c r="G389" s="45"/>
      <c r="H389" s="45"/>
      <c r="I389" s="45"/>
      <c r="J389" s="67"/>
      <c r="K389" s="47"/>
      <c r="L389" s="47"/>
    </row>
    <row r="390" spans="1:16" ht="13.15" customHeight="1">
      <c r="A390" s="6">
        <v>44913</v>
      </c>
      <c r="B390" s="51" t="s">
        <v>71</v>
      </c>
      <c r="C390" s="11">
        <v>0.29166666666666669</v>
      </c>
      <c r="D390" s="11"/>
      <c r="E390" s="37"/>
      <c r="F390" s="38"/>
      <c r="G390" s="103" t="s">
        <v>108</v>
      </c>
      <c r="H390" s="38"/>
      <c r="I390" s="39"/>
      <c r="J390" s="35"/>
      <c r="K390" s="9"/>
      <c r="L390" s="9"/>
    </row>
    <row r="391" spans="1:16" ht="13.15" customHeight="1">
      <c r="A391" s="2" t="s">
        <v>109</v>
      </c>
      <c r="B391" s="52"/>
      <c r="C391" s="11">
        <v>0.3263888888888889</v>
      </c>
      <c r="D391" s="11">
        <v>5.5555555555555552E-2</v>
      </c>
      <c r="E391" s="37"/>
      <c r="F391" s="38"/>
      <c r="G391" s="38" t="s">
        <v>10</v>
      </c>
      <c r="H391" s="38"/>
      <c r="I391" s="39"/>
      <c r="J391" s="35" t="s">
        <v>466</v>
      </c>
      <c r="K391" s="9"/>
      <c r="L391" s="9"/>
    </row>
    <row r="392" spans="1:16" ht="13.15" customHeight="1">
      <c r="A392" s="1"/>
      <c r="B392" s="66"/>
      <c r="C392" s="10">
        <f t="shared" ref="C392:C397" si="35">IF(D391&lt;&gt;"",C391+D391,0)</f>
        <v>0.38194444444444442</v>
      </c>
      <c r="D392" s="10">
        <v>4.8611111111111112E-2</v>
      </c>
      <c r="E392" s="7"/>
      <c r="F392" s="40"/>
      <c r="G392" s="40" t="s">
        <v>10</v>
      </c>
      <c r="H392" s="40"/>
      <c r="I392" s="3"/>
      <c r="J392" s="33" t="s">
        <v>467</v>
      </c>
      <c r="K392" s="8"/>
      <c r="L392" s="8"/>
    </row>
    <row r="393" spans="1:16" ht="13.15" customHeight="1">
      <c r="A393" s="2"/>
      <c r="B393" s="66"/>
      <c r="C393" s="10">
        <f t="shared" si="35"/>
        <v>0.43055555555555552</v>
      </c>
      <c r="D393" s="10">
        <v>5.5555555555555552E-2</v>
      </c>
      <c r="E393" s="7"/>
      <c r="F393" s="40"/>
      <c r="G393" s="40" t="s">
        <v>10</v>
      </c>
      <c r="H393" s="40"/>
      <c r="I393" s="3"/>
      <c r="J393" s="33" t="s">
        <v>468</v>
      </c>
      <c r="K393" s="33"/>
      <c r="L393" s="33"/>
    </row>
    <row r="394" spans="1:16" ht="13.15" customHeight="1">
      <c r="A394" s="2"/>
      <c r="B394" s="66"/>
      <c r="C394" s="10">
        <f t="shared" si="35"/>
        <v>0.48611111111111105</v>
      </c>
      <c r="D394" s="10">
        <v>4.8611111111111112E-2</v>
      </c>
      <c r="E394" s="7"/>
      <c r="F394" s="40"/>
      <c r="G394" s="40" t="s">
        <v>10</v>
      </c>
      <c r="H394" s="40"/>
      <c r="I394" s="3"/>
      <c r="J394" s="33" t="s">
        <v>469</v>
      </c>
      <c r="K394" s="33"/>
      <c r="L394" s="33"/>
    </row>
    <row r="395" spans="1:16" ht="13.15" customHeight="1">
      <c r="A395" s="2"/>
      <c r="B395" s="66"/>
      <c r="C395" s="10">
        <f t="shared" si="35"/>
        <v>0.53472222222222221</v>
      </c>
      <c r="D395" s="10">
        <v>6.25E-2</v>
      </c>
      <c r="E395" s="7"/>
      <c r="F395" s="40"/>
      <c r="G395" s="40" t="s">
        <v>10</v>
      </c>
      <c r="H395" s="40"/>
      <c r="I395" s="3"/>
      <c r="J395" s="33" t="s">
        <v>530</v>
      </c>
      <c r="K395" s="99"/>
      <c r="L395" s="99"/>
    </row>
    <row r="396" spans="1:16" ht="13.15" customHeight="1">
      <c r="A396" s="2"/>
      <c r="B396" s="66"/>
      <c r="C396" s="10">
        <f t="shared" si="35"/>
        <v>0.59722222222222221</v>
      </c>
      <c r="D396" s="10">
        <v>5.5555555555555552E-2</v>
      </c>
      <c r="E396" s="7"/>
      <c r="F396" s="40"/>
      <c r="G396" s="40" t="s">
        <v>10</v>
      </c>
      <c r="H396" s="40"/>
      <c r="I396" s="3"/>
      <c r="J396" s="33" t="s">
        <v>531</v>
      </c>
      <c r="K396" s="99"/>
      <c r="L396" s="99"/>
    </row>
    <row r="397" spans="1:16" ht="13.15" customHeight="1">
      <c r="A397" s="2"/>
      <c r="B397" s="66"/>
      <c r="C397" s="10">
        <f t="shared" si="35"/>
        <v>0.65277777777777779</v>
      </c>
      <c r="D397" s="10">
        <v>6.9444444444444434E-2</v>
      </c>
      <c r="E397" s="95"/>
      <c r="F397" s="42"/>
      <c r="G397" s="42" t="s">
        <v>10</v>
      </c>
      <c r="H397" s="42"/>
      <c r="I397" s="96"/>
      <c r="J397" s="43" t="s">
        <v>458</v>
      </c>
      <c r="K397" s="41"/>
      <c r="L397" s="41"/>
    </row>
    <row r="398" spans="1:16" ht="13.15" customHeight="1">
      <c r="A398" s="2"/>
      <c r="B398" s="66"/>
      <c r="C398" s="70">
        <f>IF(D397&lt;&gt;"",C397+D397,0)</f>
        <v>0.72222222222222221</v>
      </c>
      <c r="D398" s="115">
        <v>5.2083333333333336E-2</v>
      </c>
      <c r="E398" s="110"/>
      <c r="F398" s="104"/>
      <c r="G398" s="104" t="s">
        <v>10</v>
      </c>
      <c r="H398" s="104"/>
      <c r="I398" s="112"/>
      <c r="J398" s="43" t="s">
        <v>459</v>
      </c>
      <c r="K398" s="106"/>
      <c r="L398" s="106"/>
    </row>
    <row r="399" spans="1:16" ht="13.15" customHeight="1">
      <c r="A399" s="4"/>
      <c r="B399" s="69"/>
      <c r="C399" s="107">
        <f>IF(D398&lt;&gt;"",C398+D398,0)</f>
        <v>0.77430555555555558</v>
      </c>
      <c r="D399" s="107"/>
      <c r="E399" s="111"/>
      <c r="F399" s="103"/>
      <c r="G399" s="103" t="s">
        <v>80</v>
      </c>
      <c r="H399" s="103"/>
      <c r="I399" s="113"/>
      <c r="J399" s="108"/>
      <c r="K399" s="109"/>
      <c r="L399" s="109"/>
    </row>
    <row r="400" spans="1:16" ht="12.75" customHeight="1">
      <c r="A400" s="192" t="s">
        <v>306</v>
      </c>
      <c r="B400" s="204" t="s">
        <v>258</v>
      </c>
      <c r="C400" s="159"/>
      <c r="D400" s="159"/>
      <c r="E400" s="193"/>
      <c r="F400" s="194"/>
      <c r="G400" s="194"/>
      <c r="H400" s="194"/>
      <c r="I400" s="194"/>
      <c r="J400" s="195"/>
      <c r="K400" s="196"/>
      <c r="L400" s="196"/>
    </row>
    <row r="401" spans="1:12" ht="13.15" customHeight="1">
      <c r="A401" s="146">
        <v>44935</v>
      </c>
      <c r="B401" s="147" t="s">
        <v>71</v>
      </c>
      <c r="C401" s="164">
        <v>0.29166666666666669</v>
      </c>
      <c r="D401" s="164"/>
      <c r="E401" s="205"/>
      <c r="F401" s="206"/>
      <c r="G401" s="207" t="s">
        <v>108</v>
      </c>
      <c r="H401" s="206"/>
      <c r="I401" s="208"/>
      <c r="J401" s="150"/>
      <c r="K401" s="151"/>
      <c r="L401" s="151"/>
    </row>
    <row r="402" spans="1:12" ht="13.15" customHeight="1">
      <c r="A402" s="168" t="s">
        <v>242</v>
      </c>
      <c r="B402" s="169"/>
      <c r="C402" s="164">
        <v>0.3263888888888889</v>
      </c>
      <c r="D402" s="164"/>
      <c r="E402" s="279" t="s">
        <v>474</v>
      </c>
      <c r="F402" s="206"/>
      <c r="G402" s="206" t="s">
        <v>10</v>
      </c>
      <c r="H402" s="206"/>
      <c r="I402" s="208"/>
      <c r="J402" s="150"/>
      <c r="K402" s="151"/>
      <c r="L402" s="151"/>
    </row>
    <row r="403" spans="1:12" ht="13.15" customHeight="1">
      <c r="A403" s="209"/>
      <c r="B403" s="177"/>
      <c r="C403" s="170">
        <f t="shared" ref="C403:C404" si="36">IF(D402&lt;&gt;"",C402+D402,0)</f>
        <v>0</v>
      </c>
      <c r="D403" s="170"/>
      <c r="E403" s="210"/>
      <c r="F403" s="211"/>
      <c r="G403" s="211" t="s">
        <v>10</v>
      </c>
      <c r="H403" s="211"/>
      <c r="I403" s="212"/>
      <c r="J403" s="175"/>
      <c r="K403" s="176"/>
      <c r="L403" s="176"/>
    </row>
    <row r="404" spans="1:12" ht="13.15" customHeight="1">
      <c r="A404" s="168"/>
      <c r="B404" s="177"/>
      <c r="C404" s="170">
        <f t="shared" si="36"/>
        <v>0</v>
      </c>
      <c r="D404" s="170"/>
      <c r="E404" s="210"/>
      <c r="F404" s="211"/>
      <c r="G404" s="211" t="s">
        <v>10</v>
      </c>
      <c r="H404" s="211"/>
      <c r="I404" s="212"/>
      <c r="J404" s="175"/>
      <c r="K404" s="175"/>
      <c r="L404" s="175"/>
    </row>
    <row r="405" spans="1:12" ht="13.15" customHeight="1">
      <c r="A405" s="168"/>
      <c r="B405" s="177"/>
      <c r="C405" s="170">
        <f>IF(D404&lt;&gt;"",C404+D404,0)</f>
        <v>0</v>
      </c>
      <c r="D405" s="170"/>
      <c r="E405" s="210"/>
      <c r="F405" s="211"/>
      <c r="G405" s="211" t="s">
        <v>10</v>
      </c>
      <c r="H405" s="211"/>
      <c r="I405" s="212"/>
      <c r="J405" s="175"/>
      <c r="K405" s="175"/>
      <c r="L405" s="175"/>
    </row>
    <row r="406" spans="1:12" ht="12.75" customHeight="1">
      <c r="A406" s="5" t="s">
        <v>305</v>
      </c>
      <c r="B406" s="132" t="s">
        <v>263</v>
      </c>
      <c r="C406" s="129"/>
      <c r="D406" s="129"/>
      <c r="E406" s="130"/>
      <c r="F406" s="122"/>
      <c r="G406" s="122"/>
      <c r="H406" s="122"/>
      <c r="I406" s="122"/>
      <c r="J406" s="36"/>
      <c r="K406" s="131"/>
      <c r="L406" s="133"/>
    </row>
    <row r="407" spans="1:12" ht="13.15" customHeight="1">
      <c r="A407" s="6">
        <v>44935</v>
      </c>
      <c r="B407" s="51" t="s">
        <v>71</v>
      </c>
      <c r="C407" s="123">
        <v>0.55555555555555558</v>
      </c>
      <c r="D407" s="123"/>
      <c r="E407" s="280" t="s">
        <v>475</v>
      </c>
      <c r="F407" s="125"/>
      <c r="G407" s="125" t="s">
        <v>10</v>
      </c>
      <c r="H407" s="125"/>
      <c r="I407" s="126"/>
      <c r="J407" s="127"/>
      <c r="K407" s="128"/>
      <c r="L407" s="128"/>
    </row>
    <row r="408" spans="1:12" ht="13.15" customHeight="1">
      <c r="A408" s="2" t="s">
        <v>242</v>
      </c>
      <c r="B408" s="66"/>
      <c r="C408" s="10">
        <f t="shared" ref="C408:C410" si="37">IF(D407&lt;&gt;"",C407+D407,0)</f>
        <v>0</v>
      </c>
      <c r="D408" s="10"/>
      <c r="E408" s="95"/>
      <c r="F408" s="42"/>
      <c r="G408" s="42" t="s">
        <v>10</v>
      </c>
      <c r="H408" s="42"/>
      <c r="I408" s="96"/>
      <c r="J408" s="43"/>
      <c r="K408" s="99"/>
      <c r="L408" s="99"/>
    </row>
    <row r="409" spans="1:12" ht="13.15" customHeight="1">
      <c r="A409" s="2"/>
      <c r="B409" s="66"/>
      <c r="C409" s="10">
        <f t="shared" si="37"/>
        <v>0</v>
      </c>
      <c r="D409" s="123"/>
      <c r="E409" s="124"/>
      <c r="F409" s="125"/>
      <c r="G409" s="125" t="s">
        <v>10</v>
      </c>
      <c r="H409" s="125"/>
      <c r="I409" s="126"/>
      <c r="J409" s="127"/>
      <c r="K409" s="99"/>
      <c r="L409" s="99"/>
    </row>
    <row r="410" spans="1:12" ht="13.15" customHeight="1">
      <c r="A410" s="2"/>
      <c r="B410" s="66"/>
      <c r="C410" s="10">
        <f t="shared" si="37"/>
        <v>0</v>
      </c>
      <c r="D410" s="10"/>
      <c r="E410" s="95"/>
      <c r="F410" s="42"/>
      <c r="G410" s="42" t="s">
        <v>10</v>
      </c>
      <c r="H410" s="42"/>
      <c r="I410" s="96"/>
      <c r="J410" s="43"/>
      <c r="K410" s="106"/>
      <c r="L410" s="106"/>
    </row>
    <row r="411" spans="1:12" ht="13.15" customHeight="1">
      <c r="A411" s="4"/>
      <c r="B411" s="69"/>
      <c r="C411" s="107">
        <f>IF(D410&lt;&gt;"",C410+D410,0)</f>
        <v>0</v>
      </c>
      <c r="D411" s="107"/>
      <c r="E411" s="111"/>
      <c r="F411" s="103"/>
      <c r="G411" s="103" t="s">
        <v>80</v>
      </c>
      <c r="H411" s="103"/>
      <c r="I411" s="113"/>
      <c r="J411" s="108"/>
      <c r="K411" s="109"/>
      <c r="L411" s="109"/>
    </row>
    <row r="412" spans="1:12" ht="12.75" customHeight="1">
      <c r="A412" s="5" t="s">
        <v>307</v>
      </c>
      <c r="B412" s="122" t="s">
        <v>264</v>
      </c>
      <c r="C412" s="46"/>
      <c r="D412" s="46"/>
      <c r="E412" s="98"/>
      <c r="F412" s="45"/>
      <c r="G412" s="45"/>
      <c r="H412" s="45"/>
      <c r="I412" s="45"/>
      <c r="J412" s="67"/>
      <c r="K412" s="47"/>
      <c r="L412" s="47"/>
    </row>
    <row r="413" spans="1:12" ht="13.15" customHeight="1">
      <c r="A413" s="6">
        <v>44941</v>
      </c>
      <c r="B413" s="51" t="s">
        <v>71</v>
      </c>
      <c r="C413" s="11">
        <v>0.29166666666666669</v>
      </c>
      <c r="D413" s="11"/>
      <c r="E413" s="37"/>
      <c r="F413" s="38"/>
      <c r="G413" s="103" t="s">
        <v>108</v>
      </c>
      <c r="H413" s="38"/>
      <c r="I413" s="39"/>
      <c r="J413" s="35"/>
      <c r="K413" s="9"/>
      <c r="L413" s="9"/>
    </row>
    <row r="414" spans="1:12" ht="13.15" customHeight="1">
      <c r="A414" s="2" t="s">
        <v>109</v>
      </c>
      <c r="B414" s="52"/>
      <c r="C414" s="11">
        <v>0.3263888888888889</v>
      </c>
      <c r="D414" s="11">
        <v>4.1666666666666664E-2</v>
      </c>
      <c r="E414" s="37"/>
      <c r="F414" s="38"/>
      <c r="G414" s="38" t="s">
        <v>10</v>
      </c>
      <c r="H414" s="38"/>
      <c r="I414" s="39"/>
      <c r="J414" s="35" t="s">
        <v>397</v>
      </c>
      <c r="K414" s="9"/>
      <c r="L414" s="9"/>
    </row>
    <row r="415" spans="1:12" ht="13.15" customHeight="1">
      <c r="A415" s="1"/>
      <c r="B415" s="66"/>
      <c r="C415" s="10">
        <f t="shared" ref="C415:C421" si="38">IF(D414&lt;&gt;"",C414+D414,0)</f>
        <v>0.36805555555555558</v>
      </c>
      <c r="D415" s="10">
        <v>4.1666666666666664E-2</v>
      </c>
      <c r="E415" s="7"/>
      <c r="F415" s="40"/>
      <c r="G415" s="40" t="s">
        <v>10</v>
      </c>
      <c r="H415" s="40"/>
      <c r="I415" s="3"/>
      <c r="J415" s="33" t="s">
        <v>399</v>
      </c>
      <c r="K415" s="8"/>
      <c r="L415" s="8"/>
    </row>
    <row r="416" spans="1:12" ht="13.15" customHeight="1">
      <c r="A416" s="2"/>
      <c r="B416" s="66"/>
      <c r="C416" s="10">
        <f t="shared" si="38"/>
        <v>0.40972222222222227</v>
      </c>
      <c r="D416" s="10">
        <v>4.5138888888888888E-2</v>
      </c>
      <c r="E416" s="7"/>
      <c r="F416" s="40"/>
      <c r="G416" s="40" t="s">
        <v>10</v>
      </c>
      <c r="H416" s="40"/>
      <c r="I416" s="3"/>
      <c r="J416" s="33" t="s">
        <v>401</v>
      </c>
      <c r="K416" s="33"/>
      <c r="L416" s="33"/>
    </row>
    <row r="417" spans="1:16" ht="13.15" customHeight="1">
      <c r="A417" s="2"/>
      <c r="B417" s="66"/>
      <c r="C417" s="10">
        <f t="shared" si="38"/>
        <v>0.45486111111111116</v>
      </c>
      <c r="D417" s="10">
        <v>6.25E-2</v>
      </c>
      <c r="E417" s="7"/>
      <c r="F417" s="40"/>
      <c r="G417" s="40" t="s">
        <v>10</v>
      </c>
      <c r="H417" s="40"/>
      <c r="I417" s="3"/>
      <c r="J417" s="33" t="s">
        <v>403</v>
      </c>
      <c r="K417" s="33"/>
      <c r="L417" s="33"/>
    </row>
    <row r="418" spans="1:16" ht="13.15" customHeight="1">
      <c r="A418" s="2"/>
      <c r="B418" s="66"/>
      <c r="C418" s="10">
        <f t="shared" si="38"/>
        <v>0.51736111111111116</v>
      </c>
      <c r="D418" s="10">
        <v>6.25E-2</v>
      </c>
      <c r="E418" s="95"/>
      <c r="F418" s="42"/>
      <c r="G418" s="42" t="s">
        <v>10</v>
      </c>
      <c r="H418" s="42"/>
      <c r="I418" s="96"/>
      <c r="J418" s="43" t="s">
        <v>405</v>
      </c>
      <c r="K418" s="99"/>
      <c r="L418" s="99"/>
    </row>
    <row r="419" spans="1:16" ht="13.15" customHeight="1">
      <c r="A419" s="2"/>
      <c r="B419" s="66"/>
      <c r="C419" s="10">
        <f t="shared" si="38"/>
        <v>0.57986111111111116</v>
      </c>
      <c r="D419" s="10">
        <v>6.9444444444444434E-2</v>
      </c>
      <c r="E419" s="95"/>
      <c r="F419" s="42"/>
      <c r="G419" s="42" t="s">
        <v>10</v>
      </c>
      <c r="H419" s="42"/>
      <c r="I419" s="96"/>
      <c r="J419" s="43" t="s">
        <v>443</v>
      </c>
      <c r="K419" s="99"/>
      <c r="L419" s="99"/>
    </row>
    <row r="420" spans="1:16" ht="13.15" customHeight="1">
      <c r="A420" s="2"/>
      <c r="B420" s="66"/>
      <c r="C420" s="10">
        <f t="shared" si="38"/>
        <v>0.64930555555555558</v>
      </c>
      <c r="D420" s="10">
        <v>6.9444444444444434E-2</v>
      </c>
      <c r="E420" s="95"/>
      <c r="F420" s="42"/>
      <c r="G420" s="42" t="s">
        <v>10</v>
      </c>
      <c r="H420" s="42"/>
      <c r="I420" s="96"/>
      <c r="J420" s="43" t="s">
        <v>444</v>
      </c>
      <c r="K420" s="99"/>
      <c r="L420" s="99"/>
    </row>
    <row r="421" spans="1:16" ht="13.15" customHeight="1">
      <c r="A421" s="2"/>
      <c r="B421" s="66"/>
      <c r="C421" s="10">
        <f t="shared" si="38"/>
        <v>0.71875</v>
      </c>
      <c r="D421" s="10">
        <v>5.2083333333333336E-2</v>
      </c>
      <c r="E421" s="95"/>
      <c r="F421" s="42"/>
      <c r="G421" s="42" t="s">
        <v>10</v>
      </c>
      <c r="H421" s="42"/>
      <c r="I421" s="96"/>
      <c r="J421" s="43" t="s">
        <v>457</v>
      </c>
      <c r="K421" s="106"/>
      <c r="L421" s="106"/>
    </row>
    <row r="422" spans="1:16" ht="13.15" customHeight="1">
      <c r="A422" s="4"/>
      <c r="B422" s="69"/>
      <c r="C422" s="107">
        <f>IF(D421&lt;&gt;"",C421+D421,0)</f>
        <v>0.77083333333333337</v>
      </c>
      <c r="D422" s="107"/>
      <c r="E422" s="276"/>
      <c r="F422" s="277"/>
      <c r="G422" s="277" t="s">
        <v>265</v>
      </c>
      <c r="H422" s="277"/>
      <c r="I422" s="278"/>
      <c r="J422" s="108"/>
      <c r="K422" s="109"/>
      <c r="L422" s="109"/>
    </row>
    <row r="423" spans="1:16" ht="13.15" customHeight="1">
      <c r="A423" s="139"/>
      <c r="B423" s="140"/>
      <c r="C423" s="226" t="s">
        <v>277</v>
      </c>
      <c r="D423" s="141"/>
      <c r="E423" s="142" t="s">
        <v>276</v>
      </c>
      <c r="F423" s="143"/>
      <c r="G423" s="143"/>
      <c r="H423" s="143"/>
      <c r="I423" s="144"/>
      <c r="J423" s="144"/>
      <c r="K423" s="145"/>
      <c r="L423" s="145"/>
      <c r="M423" s="72"/>
      <c r="N423" s="75"/>
      <c r="O423" s="75"/>
      <c r="P423" s="75"/>
    </row>
    <row r="424" spans="1:16" ht="13.15" customHeight="1">
      <c r="A424" s="146">
        <v>44947</v>
      </c>
      <c r="B424" s="147" t="s">
        <v>118</v>
      </c>
      <c r="C424" s="148">
        <v>0.52083333333333337</v>
      </c>
      <c r="D424" s="149"/>
      <c r="E424" s="699"/>
      <c r="F424" s="700"/>
      <c r="G424" s="700"/>
      <c r="H424" s="700"/>
      <c r="I424" s="701"/>
      <c r="J424" s="150"/>
      <c r="K424" s="151"/>
      <c r="L424" s="151"/>
      <c r="M424" s="94"/>
      <c r="N424" s="75"/>
      <c r="O424" s="75"/>
      <c r="P424" s="75"/>
    </row>
    <row r="425" spans="1:16" ht="12.75" customHeight="1">
      <c r="A425" s="152" t="s">
        <v>21</v>
      </c>
      <c r="B425" s="153" t="s">
        <v>275</v>
      </c>
      <c r="C425" s="154">
        <v>0.60416666666666663</v>
      </c>
      <c r="D425" s="155"/>
      <c r="E425" s="692"/>
      <c r="F425" s="693"/>
      <c r="G425" s="693"/>
      <c r="H425" s="693"/>
      <c r="I425" s="694"/>
      <c r="J425" s="156"/>
      <c r="K425" s="157"/>
      <c r="L425" s="157"/>
      <c r="M425" s="94"/>
      <c r="N425" s="75"/>
      <c r="O425" s="75"/>
      <c r="P425" s="75"/>
    </row>
    <row r="426" spans="1:16" ht="12.75" customHeight="1">
      <c r="A426" s="5" t="s">
        <v>308</v>
      </c>
      <c r="B426" s="122" t="s">
        <v>264</v>
      </c>
      <c r="C426" s="46"/>
      <c r="D426" s="46"/>
      <c r="E426" s="98"/>
      <c r="F426" s="45"/>
      <c r="G426" s="45"/>
      <c r="H426" s="45"/>
      <c r="I426" s="45"/>
      <c r="J426" s="67"/>
      <c r="K426" s="47"/>
      <c r="L426" s="47"/>
    </row>
    <row r="427" spans="1:16" ht="13.15" customHeight="1">
      <c r="A427" s="6">
        <v>44948</v>
      </c>
      <c r="B427" s="51" t="s">
        <v>71</v>
      </c>
      <c r="C427" s="11">
        <v>0.29166666666666669</v>
      </c>
      <c r="D427" s="11"/>
      <c r="E427" s="37"/>
      <c r="F427" s="38"/>
      <c r="G427" s="103" t="s">
        <v>108</v>
      </c>
      <c r="H427" s="38"/>
      <c r="I427" s="39"/>
      <c r="J427" s="35"/>
      <c r="K427" s="9"/>
      <c r="L427" s="9"/>
    </row>
    <row r="428" spans="1:16" ht="13.15" customHeight="1">
      <c r="A428" s="2" t="s">
        <v>109</v>
      </c>
      <c r="B428" s="52"/>
      <c r="C428" s="11">
        <v>0.3263888888888889</v>
      </c>
      <c r="D428" s="11">
        <v>5.5555555555555552E-2</v>
      </c>
      <c r="E428" s="37"/>
      <c r="F428" s="38"/>
      <c r="G428" s="38" t="s">
        <v>10</v>
      </c>
      <c r="H428" s="38"/>
      <c r="I428" s="39"/>
      <c r="J428" s="35" t="s">
        <v>477</v>
      </c>
      <c r="K428" s="9"/>
      <c r="L428" s="9"/>
    </row>
    <row r="429" spans="1:16" ht="13.15" customHeight="1">
      <c r="A429" s="1"/>
      <c r="B429" s="66"/>
      <c r="C429" s="10">
        <f t="shared" ref="C429:C434" si="39">IF(D428&lt;&gt;"",C428+D428,0)</f>
        <v>0.38194444444444442</v>
      </c>
      <c r="D429" s="10">
        <v>4.8611111111111112E-2</v>
      </c>
      <c r="E429" s="7"/>
      <c r="F429" s="40"/>
      <c r="G429" s="40" t="s">
        <v>10</v>
      </c>
      <c r="H429" s="40"/>
      <c r="I429" s="3"/>
      <c r="J429" s="33" t="s">
        <v>478</v>
      </c>
      <c r="K429" s="8"/>
      <c r="L429" s="8"/>
    </row>
    <row r="430" spans="1:16" ht="13.15" customHeight="1">
      <c r="A430" s="2"/>
      <c r="B430" s="66"/>
      <c r="C430" s="10">
        <f t="shared" si="39"/>
        <v>0.43055555555555552</v>
      </c>
      <c r="D430" s="10">
        <v>5.5555555555555552E-2</v>
      </c>
      <c r="E430" s="7"/>
      <c r="F430" s="40"/>
      <c r="G430" s="40" t="s">
        <v>10</v>
      </c>
      <c r="H430" s="40"/>
      <c r="I430" s="3"/>
      <c r="J430" s="33" t="s">
        <v>472</v>
      </c>
      <c r="K430" s="33"/>
      <c r="L430" s="33"/>
    </row>
    <row r="431" spans="1:16" ht="13.15" customHeight="1">
      <c r="A431" s="2"/>
      <c r="B431" s="66"/>
      <c r="C431" s="10">
        <f t="shared" si="39"/>
        <v>0.48611111111111105</v>
      </c>
      <c r="D431" s="10">
        <v>4.8611111111111112E-2</v>
      </c>
      <c r="E431" s="7"/>
      <c r="F431" s="40"/>
      <c r="G431" s="40" t="s">
        <v>10</v>
      </c>
      <c r="H431" s="40"/>
      <c r="I431" s="3"/>
      <c r="J431" s="33" t="s">
        <v>473</v>
      </c>
      <c r="K431" s="33"/>
      <c r="L431" s="33"/>
    </row>
    <row r="432" spans="1:16" ht="13.15" customHeight="1">
      <c r="A432" s="2"/>
      <c r="B432" s="66"/>
      <c r="C432" s="10">
        <f t="shared" si="39"/>
        <v>0.53472222222222221</v>
      </c>
      <c r="D432" s="10">
        <v>6.25E-2</v>
      </c>
      <c r="E432" s="95"/>
      <c r="F432" s="42"/>
      <c r="G432" s="42" t="s">
        <v>10</v>
      </c>
      <c r="H432" s="42"/>
      <c r="I432" s="96"/>
      <c r="J432" s="43" t="s">
        <v>572</v>
      </c>
      <c r="K432" s="99"/>
      <c r="L432" s="99"/>
    </row>
    <row r="433" spans="1:16" ht="13.15" customHeight="1">
      <c r="A433" s="2"/>
      <c r="B433" s="66"/>
      <c r="C433" s="10">
        <f t="shared" si="39"/>
        <v>0.59722222222222221</v>
      </c>
      <c r="D433" s="10">
        <v>5.5555555555555552E-2</v>
      </c>
      <c r="E433" s="95"/>
      <c r="F433" s="42"/>
      <c r="G433" s="42" t="s">
        <v>10</v>
      </c>
      <c r="H433" s="42"/>
      <c r="I433" s="96"/>
      <c r="J433" s="43" t="s">
        <v>573</v>
      </c>
      <c r="K433" s="99"/>
      <c r="L433" s="99"/>
    </row>
    <row r="434" spans="1:16" ht="13.15" customHeight="1">
      <c r="A434" s="2"/>
      <c r="B434" s="66"/>
      <c r="C434" s="10">
        <f t="shared" si="39"/>
        <v>0.65277777777777779</v>
      </c>
      <c r="D434" s="10">
        <v>6.9444444444444434E-2</v>
      </c>
      <c r="E434" s="95"/>
      <c r="F434" s="42"/>
      <c r="G434" s="42" t="s">
        <v>10</v>
      </c>
      <c r="H434" s="42"/>
      <c r="I434" s="96"/>
      <c r="J434" s="43" t="s">
        <v>470</v>
      </c>
      <c r="K434" s="41"/>
      <c r="L434" s="41"/>
    </row>
    <row r="435" spans="1:16" ht="13.15" customHeight="1">
      <c r="A435" s="2"/>
      <c r="B435" s="66"/>
      <c r="C435" s="70">
        <f>IF(D434&lt;&gt;"",C434+D434,0)</f>
        <v>0.72222222222222221</v>
      </c>
      <c r="D435" s="115">
        <v>5.2083333333333336E-2</v>
      </c>
      <c r="E435" s="110"/>
      <c r="F435" s="104"/>
      <c r="G435" s="104" t="s">
        <v>10</v>
      </c>
      <c r="H435" s="104"/>
      <c r="I435" s="112"/>
      <c r="J435" s="105" t="s">
        <v>471</v>
      </c>
      <c r="K435" s="106"/>
      <c r="L435" s="106"/>
    </row>
    <row r="436" spans="1:16" ht="13.15" customHeight="1">
      <c r="A436" s="4"/>
      <c r="B436" s="69"/>
      <c r="C436" s="107">
        <f>IF(D435&lt;&gt;"",C435+D435,0)</f>
        <v>0.77430555555555558</v>
      </c>
      <c r="D436" s="107"/>
      <c r="E436" s="276"/>
      <c r="F436" s="277"/>
      <c r="G436" s="277" t="s">
        <v>265</v>
      </c>
      <c r="H436" s="277"/>
      <c r="I436" s="278"/>
      <c r="J436" s="108"/>
      <c r="K436" s="109"/>
      <c r="L436" s="109"/>
    </row>
    <row r="437" spans="1:16" ht="13.15" customHeight="1">
      <c r="A437" s="139"/>
      <c r="B437" s="140"/>
      <c r="C437" s="226" t="s">
        <v>277</v>
      </c>
      <c r="D437" s="141"/>
      <c r="E437" s="142" t="s">
        <v>276</v>
      </c>
      <c r="F437" s="143"/>
      <c r="G437" s="143"/>
      <c r="H437" s="143"/>
      <c r="I437" s="144"/>
      <c r="J437" s="144"/>
      <c r="K437" s="145"/>
      <c r="L437" s="145"/>
      <c r="M437" s="72"/>
      <c r="N437" s="75"/>
      <c r="O437" s="75"/>
      <c r="P437" s="75"/>
    </row>
    <row r="438" spans="1:16" ht="13.15" customHeight="1">
      <c r="A438" s="146">
        <v>44954</v>
      </c>
      <c r="B438" s="147" t="s">
        <v>118</v>
      </c>
      <c r="C438" s="148">
        <v>0.52083333333333337</v>
      </c>
      <c r="D438" s="149"/>
      <c r="E438" s="699"/>
      <c r="F438" s="700"/>
      <c r="G438" s="700"/>
      <c r="H438" s="700"/>
      <c r="I438" s="701"/>
      <c r="J438" s="150"/>
      <c r="K438" s="151"/>
      <c r="L438" s="151"/>
      <c r="M438" s="94"/>
      <c r="N438" s="75"/>
      <c r="O438" s="75"/>
      <c r="P438" s="75"/>
    </row>
    <row r="439" spans="1:16" ht="12.75" customHeight="1">
      <c r="A439" s="152" t="s">
        <v>21</v>
      </c>
      <c r="B439" s="153" t="s">
        <v>275</v>
      </c>
      <c r="C439" s="154">
        <v>0.60416666666666663</v>
      </c>
      <c r="D439" s="155"/>
      <c r="E439" s="692"/>
      <c r="F439" s="693"/>
      <c r="G439" s="693"/>
      <c r="H439" s="693"/>
      <c r="I439" s="694"/>
      <c r="J439" s="156"/>
      <c r="K439" s="157"/>
      <c r="L439" s="157"/>
      <c r="M439" s="94"/>
      <c r="N439" s="75"/>
      <c r="O439" s="75"/>
      <c r="P439" s="75"/>
    </row>
    <row r="440" spans="1:16" ht="12.75" customHeight="1">
      <c r="A440" s="5" t="s">
        <v>296</v>
      </c>
      <c r="B440" s="122" t="s">
        <v>264</v>
      </c>
      <c r="C440" s="46"/>
      <c r="D440" s="46"/>
      <c r="E440" s="98"/>
      <c r="F440" s="45"/>
      <c r="G440" s="45"/>
      <c r="H440" s="45"/>
      <c r="I440" s="45"/>
      <c r="J440" s="67"/>
      <c r="K440" s="47"/>
      <c r="L440" s="47"/>
    </row>
    <row r="441" spans="1:16" ht="13.15" customHeight="1">
      <c r="A441" s="6">
        <v>44955</v>
      </c>
      <c r="B441" s="51" t="s">
        <v>71</v>
      </c>
      <c r="C441" s="11">
        <v>0.29166666666666669</v>
      </c>
      <c r="D441" s="11"/>
      <c r="E441" s="37"/>
      <c r="F441" s="38"/>
      <c r="G441" s="103" t="s">
        <v>108</v>
      </c>
      <c r="H441" s="38"/>
      <c r="I441" s="39"/>
      <c r="J441" s="35"/>
      <c r="K441" s="9"/>
      <c r="L441" s="9"/>
    </row>
    <row r="442" spans="1:16" ht="13.15" customHeight="1">
      <c r="A442" s="2" t="s">
        <v>109</v>
      </c>
      <c r="B442" s="52"/>
      <c r="C442" s="11">
        <v>0.3263888888888889</v>
      </c>
      <c r="D442" s="11">
        <v>4.1666666666666664E-2</v>
      </c>
      <c r="E442" s="37"/>
      <c r="F442" s="38"/>
      <c r="G442" s="38" t="s">
        <v>10</v>
      </c>
      <c r="H442" s="38"/>
      <c r="I442" s="39"/>
      <c r="J442" s="35" t="s">
        <v>479</v>
      </c>
      <c r="K442" s="9"/>
      <c r="L442" s="9"/>
    </row>
    <row r="443" spans="1:16" ht="13.15" customHeight="1">
      <c r="A443" s="1"/>
      <c r="B443" s="66"/>
      <c r="C443" s="10">
        <f t="shared" ref="C443:C449" si="40">IF(D442&lt;&gt;"",C442+D442,0)</f>
        <v>0.36805555555555558</v>
      </c>
      <c r="D443" s="10">
        <v>4.1666666666666664E-2</v>
      </c>
      <c r="E443" s="7"/>
      <c r="F443" s="40"/>
      <c r="G443" s="40" t="s">
        <v>10</v>
      </c>
      <c r="H443" s="40"/>
      <c r="I443" s="3"/>
      <c r="J443" s="33" t="s">
        <v>480</v>
      </c>
      <c r="K443" s="8"/>
      <c r="L443" s="8"/>
    </row>
    <row r="444" spans="1:16" ht="13.15" customHeight="1">
      <c r="A444" s="2"/>
      <c r="B444" s="66"/>
      <c r="C444" s="10">
        <f t="shared" si="40"/>
        <v>0.40972222222222227</v>
      </c>
      <c r="D444" s="10">
        <v>4.5138888888888888E-2</v>
      </c>
      <c r="E444" s="7"/>
      <c r="F444" s="40"/>
      <c r="G444" s="40" t="s">
        <v>10</v>
      </c>
      <c r="H444" s="40"/>
      <c r="I444" s="3"/>
      <c r="J444" s="33" t="s">
        <v>481</v>
      </c>
      <c r="K444" s="33"/>
      <c r="L444" s="33"/>
    </row>
    <row r="445" spans="1:16" ht="13.15" customHeight="1">
      <c r="A445" s="2"/>
      <c r="B445" s="66"/>
      <c r="C445" s="10">
        <f t="shared" si="40"/>
        <v>0.45486111111111116</v>
      </c>
      <c r="D445" s="10">
        <v>6.25E-2</v>
      </c>
      <c r="E445" s="7"/>
      <c r="F445" s="40"/>
      <c r="G445" s="40" t="s">
        <v>10</v>
      </c>
      <c r="H445" s="40"/>
      <c r="I445" s="3"/>
      <c r="J445" s="33" t="s">
        <v>482</v>
      </c>
      <c r="K445" s="33"/>
      <c r="L445" s="33"/>
    </row>
    <row r="446" spans="1:16" ht="13.15" customHeight="1">
      <c r="A446" s="2"/>
      <c r="B446" s="66"/>
      <c r="C446" s="10">
        <f t="shared" si="40"/>
        <v>0.51736111111111116</v>
      </c>
      <c r="D446" s="10">
        <v>6.25E-2</v>
      </c>
      <c r="E446" s="95"/>
      <c r="F446" s="42"/>
      <c r="G446" s="42" t="s">
        <v>10</v>
      </c>
      <c r="H446" s="42"/>
      <c r="I446" s="96"/>
      <c r="J446" s="43" t="s">
        <v>483</v>
      </c>
      <c r="K446" s="99"/>
      <c r="L446" s="99"/>
    </row>
    <row r="447" spans="1:16" ht="13.15" customHeight="1">
      <c r="A447" s="2"/>
      <c r="B447" s="66"/>
      <c r="C447" s="10">
        <f t="shared" si="40"/>
        <v>0.57986111111111116</v>
      </c>
      <c r="D447" s="10">
        <v>6.9444444444444434E-2</v>
      </c>
      <c r="E447" s="95"/>
      <c r="F447" s="42"/>
      <c r="G447" s="42" t="s">
        <v>10</v>
      </c>
      <c r="H447" s="42"/>
      <c r="I447" s="96"/>
      <c r="J447" s="43" t="s">
        <v>553</v>
      </c>
      <c r="K447" s="99"/>
      <c r="L447" s="99"/>
    </row>
    <row r="448" spans="1:16" ht="13.15" customHeight="1">
      <c r="A448" s="2"/>
      <c r="B448" s="66"/>
      <c r="C448" s="10">
        <f t="shared" si="40"/>
        <v>0.64930555555555558</v>
      </c>
      <c r="D448" s="10">
        <v>6.9444444444444434E-2</v>
      </c>
      <c r="E448" s="95"/>
      <c r="F448" s="42"/>
      <c r="G448" s="42" t="s">
        <v>10</v>
      </c>
      <c r="H448" s="42"/>
      <c r="I448" s="96"/>
      <c r="J448" s="43" t="s">
        <v>554</v>
      </c>
      <c r="K448" s="99"/>
      <c r="L448" s="99"/>
    </row>
    <row r="449" spans="1:16" ht="13.15" customHeight="1">
      <c r="A449" s="2"/>
      <c r="B449" s="66"/>
      <c r="C449" s="10">
        <f t="shared" si="40"/>
        <v>0.71875</v>
      </c>
      <c r="D449" s="10">
        <v>5.2083333333333336E-2</v>
      </c>
      <c r="E449" s="95"/>
      <c r="F449" s="42"/>
      <c r="G449" s="42" t="s">
        <v>10</v>
      </c>
      <c r="H449" s="42"/>
      <c r="I449" s="96"/>
      <c r="J449" s="43" t="s">
        <v>555</v>
      </c>
      <c r="K449" s="106"/>
      <c r="L449" s="106"/>
    </row>
    <row r="450" spans="1:16" ht="13.15" customHeight="1">
      <c r="A450" s="4"/>
      <c r="B450" s="69"/>
      <c r="C450" s="107">
        <f>IF(D449&lt;&gt;"",C449+D449,0)</f>
        <v>0.77083333333333337</v>
      </c>
      <c r="D450" s="107"/>
      <c r="E450" s="276"/>
      <c r="F450" s="277"/>
      <c r="G450" s="277" t="s">
        <v>265</v>
      </c>
      <c r="H450" s="277"/>
      <c r="I450" s="278"/>
      <c r="J450" s="108"/>
      <c r="K450" s="109"/>
      <c r="L450" s="109"/>
    </row>
    <row r="451" spans="1:16" ht="12.75" customHeight="1">
      <c r="A451" s="5" t="s">
        <v>309</v>
      </c>
      <c r="B451" s="122" t="s">
        <v>264</v>
      </c>
      <c r="C451" s="46"/>
      <c r="D451" s="46"/>
      <c r="E451" s="98"/>
      <c r="F451" s="45"/>
      <c r="G451" s="45"/>
      <c r="H451" s="45"/>
      <c r="I451" s="45"/>
      <c r="J451" s="67"/>
      <c r="K451" s="47"/>
      <c r="L451" s="47"/>
    </row>
    <row r="452" spans="1:16" ht="13.15" customHeight="1">
      <c r="A452" s="6">
        <v>44962</v>
      </c>
      <c r="B452" s="51" t="s">
        <v>71</v>
      </c>
      <c r="C452" s="11">
        <v>0.29166666666666669</v>
      </c>
      <c r="D452" s="11"/>
      <c r="E452" s="37"/>
      <c r="F452" s="38"/>
      <c r="G452" s="103" t="s">
        <v>108</v>
      </c>
      <c r="H452" s="38"/>
      <c r="I452" s="39"/>
      <c r="J452" s="35"/>
      <c r="K452" s="9"/>
      <c r="L452" s="9"/>
    </row>
    <row r="453" spans="1:16" ht="13.15" customHeight="1">
      <c r="A453" s="2" t="s">
        <v>109</v>
      </c>
      <c r="B453" s="52"/>
      <c r="C453" s="11">
        <v>0.3263888888888889</v>
      </c>
      <c r="D453" s="11">
        <v>6.25E-2</v>
      </c>
      <c r="E453" s="37"/>
      <c r="F453" s="38"/>
      <c r="G453" s="38" t="s">
        <v>10</v>
      </c>
      <c r="H453" s="38"/>
      <c r="I453" s="39"/>
      <c r="J453" s="35" t="s">
        <v>490</v>
      </c>
      <c r="K453" s="9"/>
      <c r="L453" s="9"/>
    </row>
    <row r="454" spans="1:16" ht="13.15" customHeight="1">
      <c r="A454" s="1"/>
      <c r="B454" s="66"/>
      <c r="C454" s="10">
        <f t="shared" ref="C454:C459" si="41">IF(D453&lt;&gt;"",C453+D453,0)</f>
        <v>0.3888888888888889</v>
      </c>
      <c r="D454" s="10">
        <v>5.5555555555555552E-2</v>
      </c>
      <c r="E454" s="7"/>
      <c r="F454" s="40"/>
      <c r="G454" s="40" t="s">
        <v>10</v>
      </c>
      <c r="H454" s="40"/>
      <c r="I454" s="3"/>
      <c r="J454" s="33" t="s">
        <v>491</v>
      </c>
      <c r="K454" s="8"/>
      <c r="L454" s="8"/>
    </row>
    <row r="455" spans="1:16" ht="13.15" customHeight="1">
      <c r="A455" s="2"/>
      <c r="B455" s="66"/>
      <c r="C455" s="10">
        <f t="shared" si="41"/>
        <v>0.44444444444444442</v>
      </c>
      <c r="D455" s="10">
        <v>5.5555555555555552E-2</v>
      </c>
      <c r="E455" s="7"/>
      <c r="F455" s="40"/>
      <c r="G455" s="40" t="s">
        <v>10</v>
      </c>
      <c r="H455" s="40"/>
      <c r="I455" s="3"/>
      <c r="J455" s="33" t="s">
        <v>484</v>
      </c>
      <c r="K455" s="33"/>
      <c r="L455" s="33"/>
    </row>
    <row r="456" spans="1:16" ht="13.15" customHeight="1">
      <c r="A456" s="2"/>
      <c r="B456" s="66"/>
      <c r="C456" s="10">
        <f t="shared" si="41"/>
        <v>0.5</v>
      </c>
      <c r="D456" s="10">
        <v>4.8611111111111112E-2</v>
      </c>
      <c r="E456" s="7"/>
      <c r="F456" s="40"/>
      <c r="G456" s="40" t="s">
        <v>10</v>
      </c>
      <c r="H456" s="40"/>
      <c r="I456" s="3"/>
      <c r="J456" s="33" t="s">
        <v>485</v>
      </c>
      <c r="K456" s="33"/>
      <c r="L456" s="33"/>
    </row>
    <row r="457" spans="1:16" ht="13.15" customHeight="1">
      <c r="A457" s="2"/>
      <c r="B457" s="66"/>
      <c r="C457" s="10">
        <f t="shared" si="41"/>
        <v>0.54861111111111116</v>
      </c>
      <c r="D457" s="10">
        <v>5.5555555555555552E-2</v>
      </c>
      <c r="E457" s="95"/>
      <c r="F457" s="42"/>
      <c r="G457" s="42" t="s">
        <v>10</v>
      </c>
      <c r="H457" s="42"/>
      <c r="I457" s="96"/>
      <c r="J457" s="43" t="s">
        <v>486</v>
      </c>
      <c r="K457" s="99"/>
      <c r="L457" s="99"/>
    </row>
    <row r="458" spans="1:16" ht="13.15" customHeight="1">
      <c r="A458" s="2"/>
      <c r="B458" s="66"/>
      <c r="C458" s="10">
        <f t="shared" si="41"/>
        <v>0.60416666666666674</v>
      </c>
      <c r="D458" s="10">
        <v>4.8611111111111112E-2</v>
      </c>
      <c r="E458" s="95"/>
      <c r="F458" s="42"/>
      <c r="G458" s="42" t="s">
        <v>10</v>
      </c>
      <c r="H458" s="42"/>
      <c r="I458" s="96"/>
      <c r="J458" s="43" t="s">
        <v>487</v>
      </c>
      <c r="K458" s="99"/>
      <c r="L458" s="99"/>
    </row>
    <row r="459" spans="1:16" ht="13.15" customHeight="1">
      <c r="A459" s="2"/>
      <c r="B459" s="66"/>
      <c r="C459" s="10">
        <f t="shared" si="41"/>
        <v>0.6527777777777779</v>
      </c>
      <c r="D459" s="10">
        <v>6.9444444444444434E-2</v>
      </c>
      <c r="E459" s="95"/>
      <c r="F459" s="42"/>
      <c r="G459" s="42" t="s">
        <v>10</v>
      </c>
      <c r="H459" s="42"/>
      <c r="I459" s="96"/>
      <c r="J459" s="43" t="s">
        <v>545</v>
      </c>
      <c r="K459" s="41"/>
      <c r="L459" s="41"/>
    </row>
    <row r="460" spans="1:16" ht="13.15" customHeight="1">
      <c r="A460" s="2"/>
      <c r="B460" s="66"/>
      <c r="C460" s="70">
        <f>IF(D459&lt;&gt;"",C459+D459,0)</f>
        <v>0.72222222222222232</v>
      </c>
      <c r="D460" s="115">
        <v>5.2083333333333336E-2</v>
      </c>
      <c r="E460" s="110"/>
      <c r="F460" s="104"/>
      <c r="G460" s="104" t="s">
        <v>10</v>
      </c>
      <c r="H460" s="104"/>
      <c r="I460" s="112"/>
      <c r="J460" s="105" t="s">
        <v>546</v>
      </c>
      <c r="K460" s="106"/>
      <c r="L460" s="106"/>
    </row>
    <row r="461" spans="1:16" ht="13.15" customHeight="1">
      <c r="A461" s="4"/>
      <c r="B461" s="69"/>
      <c r="C461" s="107">
        <f>IF(D460&lt;&gt;"",C460+D460,0)</f>
        <v>0.77430555555555569</v>
      </c>
      <c r="D461" s="107"/>
      <c r="E461" s="276"/>
      <c r="F461" s="277"/>
      <c r="G461" s="277" t="s">
        <v>265</v>
      </c>
      <c r="H461" s="277"/>
      <c r="I461" s="278"/>
      <c r="J461" s="108"/>
      <c r="K461" s="109"/>
      <c r="L461" s="109"/>
    </row>
    <row r="462" spans="1:16" ht="13.15" customHeight="1">
      <c r="A462" s="139"/>
      <c r="B462" s="140"/>
      <c r="C462" s="226" t="s">
        <v>277</v>
      </c>
      <c r="D462" s="141"/>
      <c r="E462" s="142" t="s">
        <v>276</v>
      </c>
      <c r="F462" s="143"/>
      <c r="G462" s="143"/>
      <c r="H462" s="143"/>
      <c r="I462" s="144"/>
      <c r="J462" s="144"/>
      <c r="K462" s="145"/>
      <c r="L462" s="145"/>
      <c r="M462" s="72"/>
      <c r="N462" s="75"/>
      <c r="O462" s="75"/>
      <c r="P462" s="75"/>
    </row>
    <row r="463" spans="1:16" ht="13.15" customHeight="1">
      <c r="A463" s="146">
        <v>44968</v>
      </c>
      <c r="B463" s="147" t="s">
        <v>118</v>
      </c>
      <c r="C463" s="148">
        <v>0.52083333333333337</v>
      </c>
      <c r="D463" s="149"/>
      <c r="E463" s="699"/>
      <c r="F463" s="700"/>
      <c r="G463" s="700"/>
      <c r="H463" s="700"/>
      <c r="I463" s="701"/>
      <c r="J463" s="150"/>
      <c r="K463" s="151"/>
      <c r="L463" s="151"/>
      <c r="M463" s="94"/>
      <c r="N463" s="75"/>
      <c r="O463" s="75"/>
      <c r="P463" s="75"/>
    </row>
    <row r="464" spans="1:16" ht="12.75" customHeight="1">
      <c r="A464" s="152" t="s">
        <v>21</v>
      </c>
      <c r="B464" s="153" t="s">
        <v>275</v>
      </c>
      <c r="C464" s="154">
        <v>0.60416666666666663</v>
      </c>
      <c r="D464" s="155"/>
      <c r="E464" s="692"/>
      <c r="F464" s="693"/>
      <c r="G464" s="693"/>
      <c r="H464" s="693"/>
      <c r="I464" s="694"/>
      <c r="J464" s="156"/>
      <c r="K464" s="157"/>
      <c r="L464" s="157"/>
      <c r="M464" s="94"/>
      <c r="N464" s="75"/>
      <c r="O464" s="75"/>
      <c r="P464" s="75"/>
    </row>
    <row r="465" spans="1:12" ht="12.75" customHeight="1">
      <c r="A465" s="5" t="s">
        <v>310</v>
      </c>
      <c r="B465" s="122" t="s">
        <v>264</v>
      </c>
      <c r="C465" s="46"/>
      <c r="D465" s="46"/>
      <c r="E465" s="98"/>
      <c r="F465" s="45"/>
      <c r="G465" s="45"/>
      <c r="H465" s="45"/>
      <c r="I465" s="45"/>
      <c r="J465" s="67"/>
      <c r="K465" s="47"/>
      <c r="L465" s="47"/>
    </row>
    <row r="466" spans="1:12" ht="13.15" customHeight="1">
      <c r="A466" s="6">
        <v>44969</v>
      </c>
      <c r="B466" s="51" t="s">
        <v>71</v>
      </c>
      <c r="C466" s="11">
        <v>0.29166666666666669</v>
      </c>
      <c r="D466" s="11"/>
      <c r="E466" s="37"/>
      <c r="F466" s="38"/>
      <c r="G466" s="103" t="s">
        <v>108</v>
      </c>
      <c r="H466" s="38"/>
      <c r="I466" s="39"/>
      <c r="J466" s="35"/>
      <c r="K466" s="9"/>
      <c r="L466" s="9"/>
    </row>
    <row r="467" spans="1:12" ht="13.15" customHeight="1">
      <c r="A467" s="2" t="s">
        <v>109</v>
      </c>
      <c r="B467" s="52"/>
      <c r="C467" s="11">
        <v>0.3263888888888889</v>
      </c>
      <c r="D467" s="11">
        <v>4.1666666666666664E-2</v>
      </c>
      <c r="E467" s="37"/>
      <c r="F467" s="38"/>
      <c r="G467" s="38" t="s">
        <v>10</v>
      </c>
      <c r="H467" s="38"/>
      <c r="I467" s="39"/>
      <c r="J467" s="35" t="s">
        <v>497</v>
      </c>
      <c r="K467" s="9"/>
      <c r="L467" s="9"/>
    </row>
    <row r="468" spans="1:12" ht="13.15" customHeight="1">
      <c r="A468" s="1"/>
      <c r="B468" s="66"/>
      <c r="C468" s="10">
        <f t="shared" ref="C468:C474" si="42">IF(D467&lt;&gt;"",C467+D467,0)</f>
        <v>0.36805555555555558</v>
      </c>
      <c r="D468" s="10">
        <v>4.1666666666666664E-2</v>
      </c>
      <c r="E468" s="7"/>
      <c r="F468" s="40"/>
      <c r="G468" s="40" t="s">
        <v>10</v>
      </c>
      <c r="H468" s="40"/>
      <c r="I468" s="3"/>
      <c r="J468" s="33" t="s">
        <v>498</v>
      </c>
      <c r="K468" s="8"/>
      <c r="L468" s="8"/>
    </row>
    <row r="469" spans="1:12" ht="13.15" customHeight="1">
      <c r="A469" s="2"/>
      <c r="B469" s="66"/>
      <c r="C469" s="10">
        <f t="shared" si="42"/>
        <v>0.40972222222222227</v>
      </c>
      <c r="D469" s="10">
        <v>4.5138888888888888E-2</v>
      </c>
      <c r="E469" s="7"/>
      <c r="F469" s="40"/>
      <c r="G469" s="40" t="s">
        <v>10</v>
      </c>
      <c r="H469" s="40"/>
      <c r="I469" s="3"/>
      <c r="J469" s="33" t="s">
        <v>499</v>
      </c>
      <c r="K469" s="33"/>
      <c r="L469" s="33"/>
    </row>
    <row r="470" spans="1:12" ht="13.15" customHeight="1">
      <c r="A470" s="2"/>
      <c r="B470" s="66"/>
      <c r="C470" s="10">
        <f t="shared" si="42"/>
        <v>0.45486111111111116</v>
      </c>
      <c r="D470" s="10">
        <v>6.25E-2</v>
      </c>
      <c r="E470" s="7"/>
      <c r="F470" s="40"/>
      <c r="G470" s="40" t="s">
        <v>10</v>
      </c>
      <c r="H470" s="40"/>
      <c r="I470" s="3"/>
      <c r="J470" s="33" t="s">
        <v>500</v>
      </c>
      <c r="K470" s="33"/>
      <c r="L470" s="33"/>
    </row>
    <row r="471" spans="1:12" ht="13.15" customHeight="1">
      <c r="A471" s="2"/>
      <c r="B471" s="66"/>
      <c r="C471" s="10">
        <f t="shared" si="42"/>
        <v>0.51736111111111116</v>
      </c>
      <c r="D471" s="10">
        <v>6.25E-2</v>
      </c>
      <c r="E471" s="95"/>
      <c r="F471" s="42"/>
      <c r="G471" s="42" t="s">
        <v>10</v>
      </c>
      <c r="H471" s="42"/>
      <c r="I471" s="96"/>
      <c r="J471" s="43" t="s">
        <v>501</v>
      </c>
      <c r="K471" s="99"/>
      <c r="L471" s="99"/>
    </row>
    <row r="472" spans="1:12" ht="13.15" customHeight="1">
      <c r="A472" s="2"/>
      <c r="B472" s="66"/>
      <c r="C472" s="10">
        <f t="shared" si="42"/>
        <v>0.57986111111111116</v>
      </c>
      <c r="D472" s="10">
        <v>6.25E-2</v>
      </c>
      <c r="E472" s="7"/>
      <c r="F472" s="40"/>
      <c r="G472" s="40" t="s">
        <v>10</v>
      </c>
      <c r="H472" s="40"/>
      <c r="I472" s="3"/>
      <c r="J472" s="33" t="s">
        <v>492</v>
      </c>
      <c r="K472" s="33"/>
      <c r="L472" s="33"/>
    </row>
    <row r="473" spans="1:12" ht="13.15" customHeight="1">
      <c r="A473" s="2"/>
      <c r="B473" s="66"/>
      <c r="C473" s="10">
        <f t="shared" si="42"/>
        <v>0.64236111111111116</v>
      </c>
      <c r="D473" s="10">
        <v>6.25E-2</v>
      </c>
      <c r="E473" s="95"/>
      <c r="F473" s="42"/>
      <c r="G473" s="42" t="s">
        <v>10</v>
      </c>
      <c r="H473" s="42"/>
      <c r="I473" s="96"/>
      <c r="J473" s="43" t="s">
        <v>511</v>
      </c>
      <c r="K473" s="99"/>
      <c r="L473" s="99"/>
    </row>
    <row r="474" spans="1:12" ht="13.15" customHeight="1">
      <c r="A474" s="2"/>
      <c r="B474" s="66"/>
      <c r="C474" s="10">
        <f t="shared" si="42"/>
        <v>0.70486111111111116</v>
      </c>
      <c r="D474" s="10">
        <v>5.5555555555555552E-2</v>
      </c>
      <c r="E474" s="95"/>
      <c r="F474" s="42"/>
      <c r="G474" s="42" t="s">
        <v>10</v>
      </c>
      <c r="H474" s="42"/>
      <c r="I474" s="96"/>
      <c r="J474" s="43" t="s">
        <v>512</v>
      </c>
      <c r="K474" s="99"/>
      <c r="L474" s="99"/>
    </row>
    <row r="475" spans="1:12" ht="13.15" customHeight="1">
      <c r="A475" s="4"/>
      <c r="B475" s="69"/>
      <c r="C475" s="107">
        <f>IF(D474&lt;&gt;"",C474+D474,0)</f>
        <v>0.76041666666666674</v>
      </c>
      <c r="D475" s="107"/>
      <c r="E475" s="276"/>
      <c r="F475" s="277"/>
      <c r="G475" s="277" t="s">
        <v>265</v>
      </c>
      <c r="H475" s="277"/>
      <c r="I475" s="278"/>
      <c r="J475" s="108"/>
      <c r="K475" s="109"/>
      <c r="L475" s="109"/>
    </row>
    <row r="476" spans="1:12" ht="12.75" customHeight="1">
      <c r="A476" s="5" t="s">
        <v>311</v>
      </c>
      <c r="B476" s="122" t="s">
        <v>264</v>
      </c>
      <c r="C476" s="46"/>
      <c r="D476" s="46"/>
      <c r="E476" s="98"/>
      <c r="F476" s="45"/>
      <c r="G476" s="45"/>
      <c r="H476" s="45"/>
      <c r="I476" s="45"/>
      <c r="J476" s="67"/>
      <c r="K476" s="47"/>
      <c r="L476" s="47"/>
    </row>
    <row r="477" spans="1:12" ht="13.15" customHeight="1">
      <c r="A477" s="6">
        <v>44980</v>
      </c>
      <c r="B477" s="51" t="s">
        <v>71</v>
      </c>
      <c r="C477" s="11">
        <v>0.29166666666666669</v>
      </c>
      <c r="D477" s="11"/>
      <c r="E477" s="37"/>
      <c r="F477" s="38"/>
      <c r="G477" s="103" t="s">
        <v>108</v>
      </c>
      <c r="H477" s="38"/>
      <c r="I477" s="39"/>
      <c r="J477" s="35"/>
      <c r="K477" s="9"/>
      <c r="L477" s="9"/>
    </row>
    <row r="478" spans="1:12" ht="13.15" customHeight="1">
      <c r="A478" s="2" t="s">
        <v>257</v>
      </c>
      <c r="B478" s="52"/>
      <c r="C478" s="11">
        <v>0.3263888888888889</v>
      </c>
      <c r="D478" s="11">
        <v>5.5555555555555552E-2</v>
      </c>
      <c r="E478" s="37"/>
      <c r="F478" s="38"/>
      <c r="G478" s="38" t="s">
        <v>10</v>
      </c>
      <c r="H478" s="38"/>
      <c r="I478" s="39"/>
      <c r="J478" s="35" t="s">
        <v>495</v>
      </c>
      <c r="K478" s="9"/>
      <c r="L478" s="9"/>
    </row>
    <row r="479" spans="1:12" ht="13.15" customHeight="1">
      <c r="A479" s="1"/>
      <c r="B479" s="66"/>
      <c r="C479" s="10">
        <f t="shared" ref="C479:C484" si="43">IF(D478&lt;&gt;"",C478+D478,0)</f>
        <v>0.38194444444444442</v>
      </c>
      <c r="D479" s="10">
        <v>4.8611111111111112E-2</v>
      </c>
      <c r="E479" s="7"/>
      <c r="F479" s="40"/>
      <c r="G479" s="40" t="s">
        <v>10</v>
      </c>
      <c r="H479" s="40"/>
      <c r="I479" s="3"/>
      <c r="J479" s="33" t="s">
        <v>496</v>
      </c>
      <c r="K479" s="8"/>
      <c r="L479" s="8"/>
    </row>
    <row r="480" spans="1:12" ht="13.15" customHeight="1">
      <c r="A480" s="2"/>
      <c r="B480" s="66"/>
      <c r="C480" s="10">
        <f t="shared" si="43"/>
        <v>0.43055555555555552</v>
      </c>
      <c r="D480" s="10">
        <v>5.5555555555555552E-2</v>
      </c>
      <c r="E480" s="7"/>
      <c r="F480" s="40"/>
      <c r="G480" s="40" t="s">
        <v>10</v>
      </c>
      <c r="H480" s="40"/>
      <c r="I480" s="3"/>
      <c r="J480" s="33" t="s">
        <v>488</v>
      </c>
      <c r="K480" s="33"/>
      <c r="L480" s="33"/>
    </row>
    <row r="481" spans="1:16" ht="13.15" customHeight="1">
      <c r="A481" s="2"/>
      <c r="B481" s="66"/>
      <c r="C481" s="10">
        <f t="shared" si="43"/>
        <v>0.48611111111111105</v>
      </c>
      <c r="D481" s="10">
        <v>4.8611111111111112E-2</v>
      </c>
      <c r="E481" s="7"/>
      <c r="F481" s="40"/>
      <c r="G481" s="40" t="s">
        <v>10</v>
      </c>
      <c r="H481" s="40"/>
      <c r="I481" s="3"/>
      <c r="J481" s="33" t="s">
        <v>489</v>
      </c>
      <c r="K481" s="33"/>
      <c r="L481" s="33"/>
    </row>
    <row r="482" spans="1:16" ht="13.15" customHeight="1">
      <c r="A482" s="2"/>
      <c r="B482" s="66"/>
      <c r="C482" s="10">
        <f t="shared" si="43"/>
        <v>0.53472222222222221</v>
      </c>
      <c r="D482" s="10">
        <v>5.5555555555555552E-2</v>
      </c>
      <c r="E482" s="95"/>
      <c r="F482" s="42"/>
      <c r="G482" s="42" t="s">
        <v>10</v>
      </c>
      <c r="H482" s="42"/>
      <c r="I482" s="96"/>
      <c r="J482" s="43" t="s">
        <v>563</v>
      </c>
      <c r="K482" s="99"/>
      <c r="L482" s="99"/>
    </row>
    <row r="483" spans="1:16" ht="13.15" customHeight="1">
      <c r="A483" s="2"/>
      <c r="B483" s="66"/>
      <c r="C483" s="10">
        <f t="shared" si="43"/>
        <v>0.59027777777777779</v>
      </c>
      <c r="D483" s="10">
        <v>4.8611111111111112E-2</v>
      </c>
      <c r="E483" s="95"/>
      <c r="F483" s="42"/>
      <c r="G483" s="42" t="s">
        <v>10</v>
      </c>
      <c r="H483" s="42"/>
      <c r="I483" s="96"/>
      <c r="J483" s="43" t="s">
        <v>562</v>
      </c>
      <c r="K483" s="99"/>
      <c r="L483" s="99"/>
    </row>
    <row r="484" spans="1:16" ht="13.15" customHeight="1">
      <c r="A484" s="2"/>
      <c r="B484" s="66"/>
      <c r="C484" s="10">
        <f t="shared" si="43"/>
        <v>0.63888888888888895</v>
      </c>
      <c r="D484" s="10">
        <v>6.9444444444444434E-2</v>
      </c>
      <c r="E484" s="95"/>
      <c r="F484" s="42"/>
      <c r="G484" s="42" t="s">
        <v>10</v>
      </c>
      <c r="H484" s="42"/>
      <c r="I484" s="96"/>
      <c r="J484" s="43" t="s">
        <v>566</v>
      </c>
      <c r="K484" s="41"/>
      <c r="L484" s="41"/>
    </row>
    <row r="485" spans="1:16" ht="13.15" customHeight="1">
      <c r="A485" s="2"/>
      <c r="B485" s="66"/>
      <c r="C485" s="70">
        <f>IF(D484&lt;&gt;"",C484+D484,0)</f>
        <v>0.70833333333333337</v>
      </c>
      <c r="D485" s="115">
        <v>5.2083333333333336E-2</v>
      </c>
      <c r="E485" s="110"/>
      <c r="F485" s="104"/>
      <c r="G485" s="104" t="s">
        <v>10</v>
      </c>
      <c r="H485" s="104"/>
      <c r="I485" s="112"/>
      <c r="J485" s="105" t="s">
        <v>567</v>
      </c>
      <c r="K485" s="106"/>
      <c r="L485" s="106"/>
    </row>
    <row r="486" spans="1:16" ht="13.15" customHeight="1">
      <c r="A486" s="4"/>
      <c r="B486" s="69"/>
      <c r="C486" s="107">
        <f>IF(D485&lt;&gt;"",C485+D485,0)</f>
        <v>0.76041666666666674</v>
      </c>
      <c r="D486" s="107"/>
      <c r="E486" s="276"/>
      <c r="F486" s="277"/>
      <c r="G486" s="277" t="s">
        <v>265</v>
      </c>
      <c r="H486" s="277"/>
      <c r="I486" s="278"/>
      <c r="J486" s="108"/>
      <c r="K486" s="109"/>
      <c r="L486" s="109"/>
    </row>
    <row r="487" spans="1:16" ht="13.15" customHeight="1">
      <c r="A487" s="139"/>
      <c r="B487" s="140"/>
      <c r="C487" s="141"/>
      <c r="D487" s="141"/>
      <c r="E487" s="142" t="s">
        <v>278</v>
      </c>
      <c r="F487" s="143"/>
      <c r="G487" s="143"/>
      <c r="H487" s="143"/>
      <c r="I487" s="144"/>
      <c r="J487" s="144"/>
      <c r="K487" s="145"/>
      <c r="L487" s="145"/>
      <c r="M487" s="72"/>
      <c r="N487" s="75"/>
      <c r="O487" s="75"/>
      <c r="P487" s="75"/>
    </row>
    <row r="488" spans="1:16" ht="13.15" customHeight="1">
      <c r="A488" s="146">
        <v>44982</v>
      </c>
      <c r="B488" s="147" t="s">
        <v>118</v>
      </c>
      <c r="C488" s="148">
        <v>0.52083333333333337</v>
      </c>
      <c r="D488" s="149"/>
      <c r="E488" s="699" t="s">
        <v>81</v>
      </c>
      <c r="F488" s="700"/>
      <c r="G488" s="700"/>
      <c r="H488" s="700"/>
      <c r="I488" s="701"/>
      <c r="J488" s="150"/>
      <c r="K488" s="151"/>
      <c r="L488" s="151"/>
      <c r="M488" s="94"/>
      <c r="N488" s="75"/>
      <c r="O488" s="75"/>
      <c r="P488" s="75"/>
    </row>
    <row r="489" spans="1:16" ht="12.75" customHeight="1">
      <c r="A489" s="152" t="s">
        <v>21</v>
      </c>
      <c r="B489" s="153" t="s">
        <v>119</v>
      </c>
      <c r="C489" s="154">
        <v>0.60416666666666663</v>
      </c>
      <c r="D489" s="155"/>
      <c r="E489" s="692"/>
      <c r="F489" s="693"/>
      <c r="G489" s="693"/>
      <c r="H489" s="693"/>
      <c r="I489" s="694"/>
      <c r="J489" s="156"/>
      <c r="K489" s="157"/>
      <c r="L489" s="157"/>
      <c r="M489" s="94"/>
      <c r="N489" s="75"/>
      <c r="O489" s="75"/>
      <c r="P489" s="75"/>
    </row>
    <row r="490" spans="1:16" ht="12.75" customHeight="1">
      <c r="A490" s="5" t="s">
        <v>312</v>
      </c>
      <c r="B490" s="122" t="s">
        <v>262</v>
      </c>
      <c r="C490" s="46"/>
      <c r="D490" s="46"/>
      <c r="E490" s="98"/>
      <c r="F490" s="45"/>
      <c r="G490" s="45"/>
      <c r="H490" s="45"/>
      <c r="I490" s="45"/>
      <c r="J490" s="67"/>
      <c r="K490" s="47"/>
      <c r="L490" s="47"/>
    </row>
    <row r="491" spans="1:16" ht="13.15" customHeight="1">
      <c r="A491" s="6">
        <v>44983</v>
      </c>
      <c r="B491" s="51" t="s">
        <v>71</v>
      </c>
      <c r="C491" s="11">
        <v>0.29166666666666669</v>
      </c>
      <c r="D491" s="11"/>
      <c r="E491" s="37"/>
      <c r="F491" s="38"/>
      <c r="G491" s="103" t="s">
        <v>108</v>
      </c>
      <c r="H491" s="38"/>
      <c r="I491" s="39"/>
      <c r="J491" s="35"/>
      <c r="K491" s="9"/>
      <c r="L491" s="9"/>
    </row>
    <row r="492" spans="1:16" ht="13.15" customHeight="1">
      <c r="A492" s="2" t="s">
        <v>109</v>
      </c>
      <c r="B492" s="52"/>
      <c r="C492" s="11">
        <v>0.3263888888888889</v>
      </c>
      <c r="D492" s="11">
        <v>4.1666666666666664E-2</v>
      </c>
      <c r="E492" s="37"/>
      <c r="F492" s="38"/>
      <c r="G492" s="38" t="s">
        <v>10</v>
      </c>
      <c r="H492" s="38"/>
      <c r="I492" s="39"/>
      <c r="J492" s="35" t="s">
        <v>503</v>
      </c>
      <c r="K492" s="9"/>
      <c r="L492" s="9"/>
    </row>
    <row r="493" spans="1:16" ht="13.15" customHeight="1">
      <c r="A493" s="1"/>
      <c r="B493" s="66"/>
      <c r="C493" s="10">
        <f t="shared" ref="C493:C500" si="44">IF(D492&lt;&gt;"",C492+D492,0)</f>
        <v>0.36805555555555558</v>
      </c>
      <c r="D493" s="10">
        <v>4.1666666666666664E-2</v>
      </c>
      <c r="E493" s="7"/>
      <c r="F493" s="40"/>
      <c r="G493" s="40" t="s">
        <v>10</v>
      </c>
      <c r="H493" s="40"/>
      <c r="I493" s="3"/>
      <c r="J493" s="33" t="s">
        <v>505</v>
      </c>
      <c r="K493" s="8"/>
      <c r="L493" s="8"/>
    </row>
    <row r="494" spans="1:16" ht="13.15" customHeight="1">
      <c r="A494" s="2"/>
      <c r="B494" s="66"/>
      <c r="C494" s="10">
        <f t="shared" si="44"/>
        <v>0.40972222222222227</v>
      </c>
      <c r="D494" s="10">
        <v>4.5138888888888888E-2</v>
      </c>
      <c r="E494" s="7"/>
      <c r="F494" s="40"/>
      <c r="G494" s="40" t="s">
        <v>10</v>
      </c>
      <c r="H494" s="40"/>
      <c r="I494" s="3"/>
      <c r="J494" s="33" t="s">
        <v>506</v>
      </c>
      <c r="K494" s="33"/>
      <c r="L494" s="33"/>
    </row>
    <row r="495" spans="1:16" ht="13.15" customHeight="1">
      <c r="A495" s="2"/>
      <c r="B495" s="66"/>
      <c r="C495" s="10">
        <f t="shared" si="44"/>
        <v>0.45486111111111116</v>
      </c>
      <c r="D495" s="10">
        <v>6.25E-2</v>
      </c>
      <c r="E495" s="7"/>
      <c r="F495" s="40"/>
      <c r="G495" s="40" t="s">
        <v>10</v>
      </c>
      <c r="H495" s="40"/>
      <c r="I495" s="3"/>
      <c r="J495" s="33" t="s">
        <v>508</v>
      </c>
      <c r="K495" s="33"/>
      <c r="L495" s="33"/>
    </row>
    <row r="496" spans="1:16" ht="13.15" customHeight="1">
      <c r="A496" s="2"/>
      <c r="B496" s="66"/>
      <c r="C496" s="10">
        <f t="shared" si="44"/>
        <v>0.51736111111111116</v>
      </c>
      <c r="D496" s="10">
        <v>6.25E-2</v>
      </c>
      <c r="E496" s="95"/>
      <c r="F496" s="42"/>
      <c r="G496" s="42" t="s">
        <v>10</v>
      </c>
      <c r="H496" s="42"/>
      <c r="I496" s="96"/>
      <c r="J496" s="43" t="s">
        <v>510</v>
      </c>
      <c r="K496" s="99"/>
      <c r="L496" s="99"/>
    </row>
    <row r="497" spans="1:12" ht="13.15" customHeight="1">
      <c r="A497" s="2"/>
      <c r="B497" s="66"/>
      <c r="C497" s="10">
        <f t="shared" si="44"/>
        <v>0.57986111111111116</v>
      </c>
      <c r="D497" s="10">
        <v>6.25E-2</v>
      </c>
      <c r="E497" s="7"/>
      <c r="F497" s="40"/>
      <c r="G497" s="40" t="s">
        <v>10</v>
      </c>
      <c r="H497" s="40"/>
      <c r="I497" s="3"/>
      <c r="J497" s="33" t="s">
        <v>513</v>
      </c>
      <c r="K497" s="99"/>
      <c r="L497" s="99"/>
    </row>
    <row r="498" spans="1:12" ht="13.15" customHeight="1">
      <c r="A498" s="2"/>
      <c r="B498" s="66"/>
      <c r="C498" s="10">
        <f t="shared" si="44"/>
        <v>0.64236111111111116</v>
      </c>
      <c r="D498" s="10">
        <v>5.5555555555555552E-2</v>
      </c>
      <c r="E498" s="95"/>
      <c r="F498" s="42"/>
      <c r="G498" s="42" t="s">
        <v>10</v>
      </c>
      <c r="H498" s="42"/>
      <c r="I498" s="96"/>
      <c r="J498" s="43" t="s">
        <v>514</v>
      </c>
      <c r="K498" s="41"/>
      <c r="L498" s="41"/>
    </row>
    <row r="499" spans="1:12" ht="13.15" customHeight="1">
      <c r="A499" s="2"/>
      <c r="B499" s="66"/>
      <c r="C499" s="10">
        <f t="shared" si="44"/>
        <v>0.69791666666666674</v>
      </c>
      <c r="D499" s="10">
        <v>6.9444444444444434E-2</v>
      </c>
      <c r="E499" s="95"/>
      <c r="F499" s="42"/>
      <c r="G499" s="42" t="s">
        <v>10</v>
      </c>
      <c r="H499" s="42"/>
      <c r="I499" s="96"/>
      <c r="J499" s="43" t="s">
        <v>571</v>
      </c>
      <c r="K499" s="41"/>
      <c r="L499" s="41"/>
    </row>
    <row r="500" spans="1:12" ht="13.15" customHeight="1">
      <c r="A500" s="2"/>
      <c r="B500" s="66"/>
      <c r="C500" s="10">
        <f t="shared" si="44"/>
        <v>0.76736111111111116</v>
      </c>
      <c r="D500" s="115">
        <v>5.2083333333333336E-2</v>
      </c>
      <c r="E500" s="110"/>
      <c r="F500" s="104"/>
      <c r="G500" s="104" t="s">
        <v>10</v>
      </c>
      <c r="H500" s="104"/>
      <c r="I500" s="112"/>
      <c r="J500" s="105" t="s">
        <v>570</v>
      </c>
      <c r="K500" s="41"/>
      <c r="L500" s="41"/>
    </row>
    <row r="501" spans="1:12" ht="13.15" customHeight="1">
      <c r="A501" s="4"/>
      <c r="B501" s="69"/>
      <c r="C501" s="107">
        <f>IF(D500&lt;&gt;"",C500+D500,0)</f>
        <v>0.81944444444444453</v>
      </c>
      <c r="D501" s="107"/>
      <c r="E501" s="111"/>
      <c r="F501" s="103"/>
      <c r="G501" s="103" t="s">
        <v>80</v>
      </c>
      <c r="H501" s="103"/>
      <c r="I501" s="113"/>
      <c r="J501" s="108"/>
      <c r="K501" s="109"/>
      <c r="L501" s="109"/>
    </row>
    <row r="502" spans="1:12" ht="12.75" customHeight="1">
      <c r="A502" s="5" t="s">
        <v>313</v>
      </c>
      <c r="B502" s="122" t="s">
        <v>262</v>
      </c>
      <c r="C502" s="46"/>
      <c r="D502" s="46"/>
      <c r="E502" s="98"/>
      <c r="F502" s="45"/>
      <c r="G502" s="45"/>
      <c r="H502" s="45"/>
      <c r="I502" s="45"/>
      <c r="J502" s="67"/>
      <c r="K502" s="47"/>
      <c r="L502" s="47"/>
    </row>
    <row r="503" spans="1:12" ht="13.15" customHeight="1">
      <c r="A503" s="6">
        <v>44990</v>
      </c>
      <c r="B503" s="51" t="s">
        <v>71</v>
      </c>
      <c r="C503" s="11">
        <v>0.29166666666666669</v>
      </c>
      <c r="D503" s="11"/>
      <c r="E503" s="37"/>
      <c r="F503" s="38"/>
      <c r="G503" s="103" t="s">
        <v>108</v>
      </c>
      <c r="H503" s="38"/>
      <c r="I503" s="39"/>
      <c r="J503" s="35"/>
      <c r="K503" s="9"/>
      <c r="L503" s="9"/>
    </row>
    <row r="504" spans="1:12" ht="13.15" customHeight="1">
      <c r="A504" s="2" t="s">
        <v>109</v>
      </c>
      <c r="B504" s="52"/>
      <c r="C504" s="11">
        <v>0.3263888888888889</v>
      </c>
      <c r="D504" s="11">
        <v>5.5555555555555552E-2</v>
      </c>
      <c r="E504" s="37"/>
      <c r="F504" s="38"/>
      <c r="G504" s="38" t="s">
        <v>10</v>
      </c>
      <c r="H504" s="38"/>
      <c r="I504" s="39"/>
      <c r="J504" s="35" t="s">
        <v>493</v>
      </c>
      <c r="K504" s="9"/>
      <c r="L504" s="9"/>
    </row>
    <row r="505" spans="1:12" ht="13.15" customHeight="1">
      <c r="A505" s="1"/>
      <c r="B505" s="66"/>
      <c r="C505" s="10">
        <f t="shared" ref="C505:C510" si="45">IF(D504&lt;&gt;"",C504+D504,0)</f>
        <v>0.38194444444444442</v>
      </c>
      <c r="D505" s="10">
        <v>4.8611111111111112E-2</v>
      </c>
      <c r="E505" s="7"/>
      <c r="F505" s="40"/>
      <c r="G505" s="40" t="s">
        <v>10</v>
      </c>
      <c r="H505" s="40"/>
      <c r="I505" s="3"/>
      <c r="J505" s="33" t="s">
        <v>494</v>
      </c>
      <c r="K505" s="8"/>
      <c r="L505" s="8"/>
    </row>
    <row r="506" spans="1:12" ht="13.15" customHeight="1">
      <c r="A506" s="2"/>
      <c r="B506" s="66"/>
      <c r="C506" s="10">
        <f t="shared" si="45"/>
        <v>0.43055555555555552</v>
      </c>
      <c r="D506" s="10">
        <v>5.5555555555555552E-2</v>
      </c>
      <c r="E506" s="7"/>
      <c r="F506" s="40"/>
      <c r="G506" s="40" t="s">
        <v>10</v>
      </c>
      <c r="H506" s="40"/>
      <c r="I506" s="3"/>
      <c r="J506" s="33" t="s">
        <v>517</v>
      </c>
      <c r="K506" s="33"/>
      <c r="L506" s="33"/>
    </row>
    <row r="507" spans="1:12" ht="13.15" customHeight="1">
      <c r="A507" s="2"/>
      <c r="B507" s="66"/>
      <c r="C507" s="10">
        <f t="shared" si="45"/>
        <v>0.48611111111111105</v>
      </c>
      <c r="D507" s="10">
        <v>4.8611111111111112E-2</v>
      </c>
      <c r="E507" s="7"/>
      <c r="F507" s="40"/>
      <c r="G507" s="40" t="s">
        <v>10</v>
      </c>
      <c r="H507" s="40"/>
      <c r="I507" s="3"/>
      <c r="J507" s="33" t="s">
        <v>518</v>
      </c>
      <c r="K507" s="33"/>
      <c r="L507" s="33"/>
    </row>
    <row r="508" spans="1:12" ht="13.15" customHeight="1">
      <c r="A508" s="2"/>
      <c r="B508" s="66"/>
      <c r="C508" s="10">
        <f t="shared" si="45"/>
        <v>0.53472222222222221</v>
      </c>
      <c r="D508" s="10">
        <v>5.5555555555555552E-2</v>
      </c>
      <c r="E508" s="95"/>
      <c r="F508" s="42"/>
      <c r="G508" s="42" t="s">
        <v>10</v>
      </c>
      <c r="H508" s="42"/>
      <c r="I508" s="96"/>
      <c r="J508" s="43" t="s">
        <v>519</v>
      </c>
      <c r="K508" s="99"/>
      <c r="L508" s="99"/>
    </row>
    <row r="509" spans="1:12" ht="13.15" customHeight="1">
      <c r="A509" s="2"/>
      <c r="B509" s="66"/>
      <c r="C509" s="10">
        <f t="shared" si="45"/>
        <v>0.59027777777777779</v>
      </c>
      <c r="D509" s="10">
        <v>6.25E-2</v>
      </c>
      <c r="E509" s="95"/>
      <c r="F509" s="42"/>
      <c r="G509" s="42" t="s">
        <v>10</v>
      </c>
      <c r="H509" s="42"/>
      <c r="I509" s="96"/>
      <c r="J509" s="43" t="s">
        <v>560</v>
      </c>
      <c r="K509" s="99"/>
      <c r="L509" s="99"/>
    </row>
    <row r="510" spans="1:12" ht="13.15" customHeight="1">
      <c r="A510" s="2"/>
      <c r="B510" s="66"/>
      <c r="C510" s="10">
        <f t="shared" si="45"/>
        <v>0.65277777777777779</v>
      </c>
      <c r="D510" s="10">
        <v>5.5555555555555552E-2</v>
      </c>
      <c r="E510" s="95"/>
      <c r="F510" s="42"/>
      <c r="G510" s="42" t="s">
        <v>10</v>
      </c>
      <c r="H510" s="42"/>
      <c r="I510" s="96"/>
      <c r="J510" s="43" t="s">
        <v>561</v>
      </c>
      <c r="K510" s="99"/>
      <c r="L510" s="99"/>
    </row>
    <row r="511" spans="1:12" ht="13.15" customHeight="1">
      <c r="A511" s="2"/>
      <c r="B511" s="66"/>
      <c r="C511" s="10">
        <f>IF(D510&lt;&gt;"",C510+D510,0)</f>
        <v>0.70833333333333337</v>
      </c>
      <c r="D511" s="10">
        <v>6.9444444444444434E-2</v>
      </c>
      <c r="E511" s="95"/>
      <c r="F511" s="42"/>
      <c r="G511" s="42" t="s">
        <v>10</v>
      </c>
      <c r="H511" s="42"/>
      <c r="I511" s="96"/>
      <c r="J511" s="43" t="s">
        <v>547</v>
      </c>
      <c r="K511" s="41"/>
      <c r="L511" s="41"/>
    </row>
    <row r="512" spans="1:12" ht="13.15" customHeight="1">
      <c r="A512" s="2"/>
      <c r="B512" s="66"/>
      <c r="C512" s="70">
        <f>IF(D511&lt;&gt;"",C511+D511,0)</f>
        <v>0.77777777777777779</v>
      </c>
      <c r="D512" s="115">
        <v>5.2083333333333336E-2</v>
      </c>
      <c r="E512" s="110"/>
      <c r="F512" s="104"/>
      <c r="G512" s="104" t="s">
        <v>10</v>
      </c>
      <c r="H512" s="104"/>
      <c r="I512" s="112"/>
      <c r="J512" s="105" t="s">
        <v>548</v>
      </c>
      <c r="K512" s="106"/>
      <c r="L512" s="106"/>
    </row>
    <row r="513" spans="1:16" ht="13.15" customHeight="1">
      <c r="A513" s="4"/>
      <c r="B513" s="69"/>
      <c r="C513" s="107">
        <f>IF(D512&lt;&gt;"",C512+D512,0)</f>
        <v>0.82986111111111116</v>
      </c>
      <c r="D513" s="107"/>
      <c r="E513" s="111"/>
      <c r="F513" s="103"/>
      <c r="G513" s="103" t="s">
        <v>80</v>
      </c>
      <c r="H513" s="103"/>
      <c r="I513" s="113"/>
      <c r="J513" s="108"/>
      <c r="K513" s="109"/>
      <c r="L513" s="109"/>
    </row>
    <row r="514" spans="1:16" ht="13.15" customHeight="1">
      <c r="A514" s="139"/>
      <c r="B514" s="140"/>
      <c r="C514" s="141"/>
      <c r="D514" s="141"/>
      <c r="E514" s="142" t="s">
        <v>279</v>
      </c>
      <c r="F514" s="143"/>
      <c r="G514" s="143"/>
      <c r="H514" s="143"/>
      <c r="I514" s="144"/>
      <c r="J514" s="144"/>
      <c r="K514" s="145"/>
      <c r="L514" s="145"/>
      <c r="M514" s="72"/>
      <c r="N514" s="75"/>
      <c r="O514" s="75"/>
      <c r="P514" s="75"/>
    </row>
    <row r="515" spans="1:16" ht="13.15" customHeight="1">
      <c r="A515" s="146">
        <v>44996</v>
      </c>
      <c r="B515" s="147" t="s">
        <v>118</v>
      </c>
      <c r="C515" s="148">
        <v>0.52083333333333337</v>
      </c>
      <c r="D515" s="149"/>
      <c r="E515" s="699" t="s">
        <v>228</v>
      </c>
      <c r="F515" s="700"/>
      <c r="G515" s="700"/>
      <c r="H515" s="700"/>
      <c r="I515" s="701"/>
      <c r="J515" s="150"/>
      <c r="K515" s="151"/>
      <c r="L515" s="151"/>
      <c r="M515" s="94"/>
      <c r="N515" s="75"/>
      <c r="O515" s="75"/>
      <c r="P515" s="75"/>
    </row>
    <row r="516" spans="1:16" ht="12.75" customHeight="1">
      <c r="A516" s="152" t="s">
        <v>21</v>
      </c>
      <c r="B516" s="153" t="s">
        <v>119</v>
      </c>
      <c r="C516" s="154">
        <v>0.60416666666666663</v>
      </c>
      <c r="D516" s="155"/>
      <c r="E516" s="692"/>
      <c r="F516" s="693"/>
      <c r="G516" s="693"/>
      <c r="H516" s="693"/>
      <c r="I516" s="694"/>
      <c r="J516" s="156"/>
      <c r="K516" s="157"/>
      <c r="L516" s="157"/>
      <c r="M516" s="94"/>
      <c r="N516" s="75"/>
      <c r="O516" s="75"/>
      <c r="P516" s="75"/>
    </row>
    <row r="517" spans="1:16" ht="12.75" customHeight="1">
      <c r="A517" s="5" t="s">
        <v>314</v>
      </c>
      <c r="B517" s="122" t="s">
        <v>262</v>
      </c>
      <c r="C517" s="46"/>
      <c r="D517" s="46"/>
      <c r="E517" s="98"/>
      <c r="F517" s="45"/>
      <c r="G517" s="45"/>
      <c r="H517" s="45"/>
      <c r="I517" s="45"/>
      <c r="J517" s="67"/>
      <c r="K517" s="47"/>
      <c r="L517" s="47"/>
    </row>
    <row r="518" spans="1:16" ht="13.15" customHeight="1">
      <c r="A518" s="6">
        <v>44997</v>
      </c>
      <c r="B518" s="51" t="s">
        <v>71</v>
      </c>
      <c r="C518" s="11">
        <v>0.29166666666666669</v>
      </c>
      <c r="D518" s="11"/>
      <c r="E518" s="37"/>
      <c r="F518" s="38"/>
      <c r="G518" s="103" t="s">
        <v>108</v>
      </c>
      <c r="H518" s="38"/>
      <c r="I518" s="39"/>
      <c r="J518" s="35"/>
      <c r="K518" s="9"/>
      <c r="L518" s="9"/>
    </row>
    <row r="519" spans="1:16" ht="13.15" customHeight="1">
      <c r="A519" s="2" t="s">
        <v>109</v>
      </c>
      <c r="B519" s="52"/>
      <c r="C519" s="11">
        <v>0.3263888888888889</v>
      </c>
      <c r="D519" s="11">
        <v>4.1666666666666664E-2</v>
      </c>
      <c r="E519" s="37"/>
      <c r="F519" s="38"/>
      <c r="G519" s="38" t="s">
        <v>10</v>
      </c>
      <c r="H519" s="38"/>
      <c r="I519" s="39"/>
      <c r="J519" s="35" t="s">
        <v>502</v>
      </c>
      <c r="K519" s="9"/>
      <c r="L519" s="9"/>
    </row>
    <row r="520" spans="1:16" ht="13.15" customHeight="1">
      <c r="A520" s="1"/>
      <c r="B520" s="66"/>
      <c r="C520" s="10">
        <f t="shared" ref="C520:C526" si="46">IF(D519&lt;&gt;"",C519+D519,0)</f>
        <v>0.36805555555555558</v>
      </c>
      <c r="D520" s="10">
        <v>4.5138888888888888E-2</v>
      </c>
      <c r="E520" s="7"/>
      <c r="F520" s="40"/>
      <c r="G520" s="40" t="s">
        <v>10</v>
      </c>
      <c r="H520" s="40"/>
      <c r="I520" s="3"/>
      <c r="J520" s="33" t="s">
        <v>504</v>
      </c>
      <c r="K520" s="8"/>
      <c r="L520" s="8"/>
    </row>
    <row r="521" spans="1:16" ht="13.15" customHeight="1">
      <c r="A521" s="2"/>
      <c r="B521" s="66"/>
      <c r="C521" s="10">
        <f t="shared" si="46"/>
        <v>0.41319444444444448</v>
      </c>
      <c r="D521" s="10">
        <v>6.25E-2</v>
      </c>
      <c r="E521" s="7"/>
      <c r="F521" s="40"/>
      <c r="G521" s="40" t="s">
        <v>10</v>
      </c>
      <c r="H521" s="40"/>
      <c r="I521" s="3"/>
      <c r="J521" s="33" t="s">
        <v>507</v>
      </c>
      <c r="K521" s="33"/>
      <c r="L521" s="33"/>
    </row>
    <row r="522" spans="1:16" ht="13.15" customHeight="1">
      <c r="A522" s="2"/>
      <c r="B522" s="66"/>
      <c r="C522" s="10">
        <f t="shared" si="46"/>
        <v>0.47569444444444448</v>
      </c>
      <c r="D522" s="10">
        <v>6.25E-2</v>
      </c>
      <c r="E522" s="95"/>
      <c r="F522" s="42"/>
      <c r="G522" s="42" t="s">
        <v>10</v>
      </c>
      <c r="H522" s="42"/>
      <c r="I522" s="96"/>
      <c r="J522" s="43" t="s">
        <v>509</v>
      </c>
      <c r="K522" s="33"/>
      <c r="L522" s="33"/>
    </row>
    <row r="523" spans="1:16" ht="13.15" customHeight="1">
      <c r="A523" s="2"/>
      <c r="B523" s="66"/>
      <c r="C523" s="10">
        <f t="shared" si="46"/>
        <v>0.53819444444444442</v>
      </c>
      <c r="D523" s="10">
        <v>5.5555555555555552E-2</v>
      </c>
      <c r="E523" s="95"/>
      <c r="F523" s="42"/>
      <c r="G523" s="42" t="s">
        <v>10</v>
      </c>
      <c r="H523" s="42"/>
      <c r="I523" s="96"/>
      <c r="J523" s="43" t="s">
        <v>515</v>
      </c>
      <c r="K523" s="99"/>
      <c r="L523" s="99"/>
    </row>
    <row r="524" spans="1:16" ht="13.15" customHeight="1">
      <c r="A524" s="2"/>
      <c r="B524" s="66"/>
      <c r="C524" s="10">
        <f t="shared" si="46"/>
        <v>0.59375</v>
      </c>
      <c r="D524" s="10">
        <v>4.8611111111111112E-2</v>
      </c>
      <c r="E524" s="95"/>
      <c r="F524" s="42"/>
      <c r="G524" s="42" t="s">
        <v>10</v>
      </c>
      <c r="H524" s="42"/>
      <c r="I524" s="96"/>
      <c r="J524" s="43" t="s">
        <v>516</v>
      </c>
      <c r="K524" s="99"/>
      <c r="L524" s="99"/>
    </row>
    <row r="525" spans="1:16" ht="13.15" customHeight="1">
      <c r="A525" s="2"/>
      <c r="B525" s="66"/>
      <c r="C525" s="10">
        <f t="shared" si="46"/>
        <v>0.64236111111111116</v>
      </c>
      <c r="D525" s="10">
        <v>6.9444444444444434E-2</v>
      </c>
      <c r="E525" s="95"/>
      <c r="F525" s="42"/>
      <c r="G525" s="42" t="s">
        <v>10</v>
      </c>
      <c r="H525" s="42"/>
      <c r="I525" s="96"/>
      <c r="J525" s="43" t="s">
        <v>549</v>
      </c>
      <c r="K525" s="41"/>
      <c r="L525" s="41"/>
    </row>
    <row r="526" spans="1:16" ht="13.15" customHeight="1">
      <c r="A526" s="2"/>
      <c r="B526" s="66"/>
      <c r="C526" s="10">
        <f t="shared" si="46"/>
        <v>0.71180555555555558</v>
      </c>
      <c r="D526" s="10">
        <v>5.2083333333333336E-2</v>
      </c>
      <c r="E526" s="95"/>
      <c r="F526" s="42"/>
      <c r="G526" s="42" t="s">
        <v>10</v>
      </c>
      <c r="H526" s="42"/>
      <c r="I526" s="96"/>
      <c r="J526" s="43" t="s">
        <v>550</v>
      </c>
      <c r="K526" s="41"/>
      <c r="L526" s="41"/>
    </row>
    <row r="527" spans="1:16" ht="13.15" customHeight="1">
      <c r="A527" s="4"/>
      <c r="B527" s="69"/>
      <c r="C527" s="107">
        <f>IF(D526&lt;&gt;"",C526+D526,0)</f>
        <v>0.76388888888888895</v>
      </c>
      <c r="D527" s="107"/>
      <c r="E527" s="111"/>
      <c r="F527" s="103"/>
      <c r="G527" s="103" t="s">
        <v>80</v>
      </c>
      <c r="H527" s="103"/>
      <c r="I527" s="113"/>
      <c r="J527" s="108"/>
      <c r="K527" s="109"/>
      <c r="L527" s="109"/>
    </row>
    <row r="528" spans="1:16" ht="12.75" customHeight="1">
      <c r="A528" s="5" t="s">
        <v>315</v>
      </c>
      <c r="B528" s="122" t="s">
        <v>262</v>
      </c>
      <c r="C528" s="46"/>
      <c r="D528" s="46"/>
      <c r="E528" s="98"/>
      <c r="F528" s="45"/>
      <c r="G528" s="45"/>
      <c r="H528" s="45"/>
      <c r="I528" s="45"/>
      <c r="J528" s="67"/>
      <c r="K528" s="47"/>
      <c r="L528" s="47"/>
    </row>
    <row r="529" spans="1:16" ht="13.15" customHeight="1">
      <c r="A529" s="6">
        <v>45006</v>
      </c>
      <c r="B529" s="51" t="s">
        <v>71</v>
      </c>
      <c r="C529" s="11">
        <v>0.29166666666666669</v>
      </c>
      <c r="D529" s="11"/>
      <c r="E529" s="37"/>
      <c r="F529" s="38"/>
      <c r="G529" s="103" t="s">
        <v>108</v>
      </c>
      <c r="H529" s="38"/>
      <c r="I529" s="39"/>
      <c r="J529" s="35"/>
      <c r="K529" s="9"/>
      <c r="L529" s="9"/>
    </row>
    <row r="530" spans="1:16" ht="13.15" customHeight="1">
      <c r="A530" s="2" t="s">
        <v>266</v>
      </c>
      <c r="B530" s="52"/>
      <c r="C530" s="11">
        <v>0.3263888888888889</v>
      </c>
      <c r="D530" s="11">
        <v>5.5555555555555552E-2</v>
      </c>
      <c r="E530" s="37"/>
      <c r="F530" s="38"/>
      <c r="G530" s="38" t="s">
        <v>10</v>
      </c>
      <c r="H530" s="38"/>
      <c r="I530" s="39"/>
      <c r="J530" s="35" t="s">
        <v>564</v>
      </c>
      <c r="K530" s="9"/>
      <c r="L530" s="9"/>
    </row>
    <row r="531" spans="1:16" ht="13.15" customHeight="1">
      <c r="A531" s="1"/>
      <c r="B531" s="66"/>
      <c r="C531" s="10">
        <f t="shared" ref="C531:C536" si="47">IF(D530&lt;&gt;"",C530+D530,0)</f>
        <v>0.38194444444444442</v>
      </c>
      <c r="D531" s="10">
        <v>4.8611111111111112E-2</v>
      </c>
      <c r="E531" s="7"/>
      <c r="F531" s="40"/>
      <c r="G531" s="40" t="s">
        <v>10</v>
      </c>
      <c r="H531" s="40"/>
      <c r="I531" s="3"/>
      <c r="J531" s="33" t="s">
        <v>565</v>
      </c>
      <c r="K531" s="8"/>
      <c r="L531" s="8"/>
    </row>
    <row r="532" spans="1:16" ht="13.15" customHeight="1">
      <c r="A532" s="2"/>
      <c r="B532" s="66"/>
      <c r="C532" s="10">
        <f t="shared" si="47"/>
        <v>0.43055555555555552</v>
      </c>
      <c r="D532" s="10">
        <v>5.5555555555555552E-2</v>
      </c>
      <c r="E532" s="7"/>
      <c r="F532" s="40"/>
      <c r="G532" s="40" t="s">
        <v>10</v>
      </c>
      <c r="H532" s="40"/>
      <c r="I532" s="3"/>
      <c r="J532" s="33" t="s">
        <v>532</v>
      </c>
      <c r="K532" s="33"/>
      <c r="L532" s="33"/>
    </row>
    <row r="533" spans="1:16" ht="13.15" customHeight="1">
      <c r="A533" s="2"/>
      <c r="B533" s="66"/>
      <c r="C533" s="10">
        <f t="shared" si="47"/>
        <v>0.48611111111111105</v>
      </c>
      <c r="D533" s="10">
        <v>4.8611111111111112E-2</v>
      </c>
      <c r="E533" s="7"/>
      <c r="F533" s="40"/>
      <c r="G533" s="40" t="s">
        <v>10</v>
      </c>
      <c r="H533" s="40"/>
      <c r="I533" s="3"/>
      <c r="J533" s="33" t="s">
        <v>533</v>
      </c>
      <c r="K533" s="33"/>
      <c r="L533" s="33"/>
    </row>
    <row r="534" spans="1:16" ht="13.15" customHeight="1">
      <c r="A534" s="2"/>
      <c r="B534" s="66"/>
      <c r="C534" s="10">
        <f t="shared" si="47"/>
        <v>0.53472222222222221</v>
      </c>
      <c r="D534" s="10">
        <v>5.5555555555555552E-2</v>
      </c>
      <c r="E534" s="95"/>
      <c r="F534" s="42"/>
      <c r="G534" s="42" t="s">
        <v>10</v>
      </c>
      <c r="H534" s="42"/>
      <c r="I534" s="96"/>
      <c r="J534" s="43" t="s">
        <v>538</v>
      </c>
      <c r="K534" s="99"/>
      <c r="L534" s="99"/>
    </row>
    <row r="535" spans="1:16" ht="13.15" customHeight="1">
      <c r="A535" s="2"/>
      <c r="B535" s="66"/>
      <c r="C535" s="10">
        <f t="shared" si="47"/>
        <v>0.59027777777777779</v>
      </c>
      <c r="D535" s="10">
        <v>4.8611111111111112E-2</v>
      </c>
      <c r="E535" s="95"/>
      <c r="F535" s="42"/>
      <c r="G535" s="42" t="s">
        <v>10</v>
      </c>
      <c r="H535" s="42"/>
      <c r="I535" s="96"/>
      <c r="J535" s="43" t="s">
        <v>540</v>
      </c>
      <c r="K535" s="99"/>
      <c r="L535" s="99"/>
    </row>
    <row r="536" spans="1:16" ht="13.15" customHeight="1">
      <c r="A536" s="2"/>
      <c r="B536" s="66"/>
      <c r="C536" s="10">
        <f t="shared" si="47"/>
        <v>0.63888888888888895</v>
      </c>
      <c r="D536" s="10">
        <v>6.9444444444444434E-2</v>
      </c>
      <c r="E536" s="95"/>
      <c r="F536" s="42"/>
      <c r="G536" s="42" t="s">
        <v>10</v>
      </c>
      <c r="H536" s="42"/>
      <c r="I536" s="96"/>
      <c r="J536" s="43" t="s">
        <v>556</v>
      </c>
      <c r="K536" s="41"/>
      <c r="L536" s="41"/>
    </row>
    <row r="537" spans="1:16" ht="13.15" customHeight="1">
      <c r="A537" s="2"/>
      <c r="B537" s="66"/>
      <c r="C537" s="70">
        <f>IF(D536&lt;&gt;"",C536+D536,0)</f>
        <v>0.70833333333333337</v>
      </c>
      <c r="D537" s="115">
        <v>5.2083333333333336E-2</v>
      </c>
      <c r="E537" s="110"/>
      <c r="F537" s="104"/>
      <c r="G537" s="104" t="s">
        <v>10</v>
      </c>
      <c r="H537" s="104"/>
      <c r="I537" s="112"/>
      <c r="J537" s="105" t="s">
        <v>557</v>
      </c>
      <c r="K537" s="106"/>
      <c r="L537" s="106"/>
    </row>
    <row r="538" spans="1:16" ht="13.15" customHeight="1">
      <c r="A538" s="4"/>
      <c r="B538" s="69"/>
      <c r="C538" s="107">
        <f>IF(D537&lt;&gt;"",C537+D537,0)</f>
        <v>0.76041666666666674</v>
      </c>
      <c r="D538" s="107"/>
      <c r="E538" s="111"/>
      <c r="F538" s="103"/>
      <c r="G538" s="103" t="s">
        <v>80</v>
      </c>
      <c r="H538" s="103"/>
      <c r="I538" s="113"/>
      <c r="J538" s="108"/>
      <c r="K538" s="109"/>
      <c r="L538" s="109"/>
    </row>
    <row r="539" spans="1:16" ht="13.15" customHeight="1">
      <c r="A539" s="139"/>
      <c r="B539" s="140"/>
      <c r="C539" s="141"/>
      <c r="D539" s="141"/>
      <c r="E539" s="142" t="s">
        <v>280</v>
      </c>
      <c r="F539" s="143"/>
      <c r="G539" s="143"/>
      <c r="H539" s="143"/>
      <c r="I539" s="144"/>
      <c r="J539" s="144"/>
      <c r="K539" s="145"/>
      <c r="L539" s="145"/>
      <c r="M539" s="72"/>
      <c r="N539" s="75"/>
      <c r="O539" s="75"/>
      <c r="P539" s="75"/>
    </row>
    <row r="540" spans="1:16" ht="13.15" customHeight="1">
      <c r="A540" s="146">
        <v>45010</v>
      </c>
      <c r="B540" s="147" t="s">
        <v>118</v>
      </c>
      <c r="C540" s="148">
        <v>0.52083333333333337</v>
      </c>
      <c r="D540" s="149"/>
      <c r="E540" s="699" t="s">
        <v>81</v>
      </c>
      <c r="F540" s="700"/>
      <c r="G540" s="700"/>
      <c r="H540" s="700"/>
      <c r="I540" s="701"/>
      <c r="J540" s="150"/>
      <c r="K540" s="151"/>
      <c r="L540" s="151"/>
      <c r="M540" s="94"/>
      <c r="N540" s="75"/>
      <c r="O540" s="75"/>
      <c r="P540" s="75"/>
    </row>
    <row r="541" spans="1:16" ht="12.75" customHeight="1">
      <c r="A541" s="152" t="s">
        <v>21</v>
      </c>
      <c r="B541" s="153" t="s">
        <v>119</v>
      </c>
      <c r="C541" s="154">
        <v>0.60416666666666663</v>
      </c>
      <c r="D541" s="155"/>
      <c r="E541" s="692"/>
      <c r="F541" s="693"/>
      <c r="G541" s="693"/>
      <c r="H541" s="693"/>
      <c r="I541" s="694"/>
      <c r="J541" s="156"/>
      <c r="K541" s="157"/>
      <c r="L541" s="157"/>
      <c r="M541" s="94"/>
      <c r="N541" s="75"/>
      <c r="O541" s="75"/>
      <c r="P541" s="75"/>
    </row>
    <row r="542" spans="1:16" ht="12.75" customHeight="1">
      <c r="A542" s="5" t="s">
        <v>316</v>
      </c>
      <c r="B542" s="122" t="s">
        <v>262</v>
      </c>
      <c r="C542" s="46"/>
      <c r="D542" s="46"/>
      <c r="E542" s="98"/>
      <c r="F542" s="45"/>
      <c r="G542" s="45"/>
      <c r="H542" s="45"/>
      <c r="I542" s="45"/>
      <c r="J542" s="67"/>
      <c r="K542" s="47"/>
      <c r="L542" s="47"/>
    </row>
    <row r="543" spans="1:16" ht="13.15" customHeight="1">
      <c r="A543" s="6">
        <v>45011</v>
      </c>
      <c r="B543" s="51" t="s">
        <v>71</v>
      </c>
      <c r="C543" s="11">
        <v>0.29166666666666669</v>
      </c>
      <c r="D543" s="11"/>
      <c r="E543" s="37"/>
      <c r="F543" s="38"/>
      <c r="G543" s="103" t="s">
        <v>108</v>
      </c>
      <c r="H543" s="38"/>
      <c r="I543" s="39"/>
      <c r="J543" s="35"/>
      <c r="K543" s="9"/>
      <c r="L543" s="9"/>
    </row>
    <row r="544" spans="1:16" ht="13.15" customHeight="1">
      <c r="A544" s="2" t="s">
        <v>109</v>
      </c>
      <c r="B544" s="52"/>
      <c r="C544" s="11">
        <v>0.3263888888888889</v>
      </c>
      <c r="D544" s="11"/>
      <c r="E544" s="37"/>
      <c r="F544" s="38"/>
      <c r="G544" s="38" t="s">
        <v>10</v>
      </c>
      <c r="H544" s="38"/>
      <c r="I544" s="39"/>
      <c r="J544" s="35"/>
      <c r="K544" s="9"/>
      <c r="L544" s="9"/>
    </row>
    <row r="545" spans="1:12" ht="13.15" customHeight="1">
      <c r="A545" s="1"/>
      <c r="B545" s="66"/>
      <c r="C545" s="10">
        <f t="shared" ref="C545:C550" si="48">IF(D544&lt;&gt;"",C544+D544,0)</f>
        <v>0</v>
      </c>
      <c r="D545" s="10"/>
      <c r="E545" s="7"/>
      <c r="F545" s="40"/>
      <c r="G545" s="40" t="s">
        <v>10</v>
      </c>
      <c r="H545" s="40"/>
      <c r="I545" s="3"/>
      <c r="J545" s="33"/>
      <c r="K545" s="8"/>
      <c r="L545" s="8"/>
    </row>
    <row r="546" spans="1:12" ht="13.15" customHeight="1">
      <c r="A546" s="2"/>
      <c r="B546" s="66"/>
      <c r="C546" s="10">
        <f t="shared" si="48"/>
        <v>0</v>
      </c>
      <c r="D546" s="10"/>
      <c r="E546" s="7"/>
      <c r="F546" s="40"/>
      <c r="G546" s="40" t="s">
        <v>10</v>
      </c>
      <c r="H546" s="40"/>
      <c r="I546" s="3"/>
      <c r="J546" s="33"/>
      <c r="K546" s="33"/>
      <c r="L546" s="33"/>
    </row>
    <row r="547" spans="1:12" ht="13.15" customHeight="1">
      <c r="A547" s="2"/>
      <c r="B547" s="66"/>
      <c r="C547" s="10">
        <f t="shared" si="48"/>
        <v>0</v>
      </c>
      <c r="D547" s="10"/>
      <c r="E547" s="7"/>
      <c r="F547" s="40"/>
      <c r="G547" s="40" t="s">
        <v>10</v>
      </c>
      <c r="H547" s="40"/>
      <c r="I547" s="3"/>
      <c r="J547" s="33"/>
      <c r="K547" s="33"/>
      <c r="L547" s="33"/>
    </row>
    <row r="548" spans="1:12" ht="13.15" customHeight="1">
      <c r="A548" s="2"/>
      <c r="B548" s="66"/>
      <c r="C548" s="10">
        <f t="shared" si="48"/>
        <v>0</v>
      </c>
      <c r="D548" s="10"/>
      <c r="E548" s="95"/>
      <c r="F548" s="42"/>
      <c r="G548" s="42" t="s">
        <v>10</v>
      </c>
      <c r="H548" s="42"/>
      <c r="I548" s="96"/>
      <c r="J548" s="43"/>
      <c r="K548" s="99"/>
      <c r="L548" s="99"/>
    </row>
    <row r="549" spans="1:12" ht="13.15" customHeight="1">
      <c r="A549" s="2"/>
      <c r="B549" s="66"/>
      <c r="C549" s="10">
        <f t="shared" si="48"/>
        <v>0</v>
      </c>
      <c r="D549" s="10"/>
      <c r="E549" s="95"/>
      <c r="F549" s="42"/>
      <c r="G549" s="42" t="s">
        <v>10</v>
      </c>
      <c r="H549" s="42"/>
      <c r="I549" s="96"/>
      <c r="J549" s="43"/>
      <c r="K549" s="99"/>
      <c r="L549" s="99"/>
    </row>
    <row r="550" spans="1:12" ht="13.15" customHeight="1">
      <c r="A550" s="2"/>
      <c r="B550" s="66"/>
      <c r="C550" s="10">
        <f t="shared" si="48"/>
        <v>0</v>
      </c>
      <c r="D550" s="10"/>
      <c r="E550" s="95"/>
      <c r="F550" s="42"/>
      <c r="G550" s="42" t="s">
        <v>10</v>
      </c>
      <c r="H550" s="42"/>
      <c r="I550" s="96"/>
      <c r="J550" s="43"/>
      <c r="K550" s="41"/>
      <c r="L550" s="41"/>
    </row>
    <row r="551" spans="1:12" ht="13.15" customHeight="1">
      <c r="A551" s="2"/>
      <c r="B551" s="66"/>
      <c r="C551" s="70">
        <f>IF(D550&lt;&gt;"",C550+D550,0)</f>
        <v>0</v>
      </c>
      <c r="D551" s="115"/>
      <c r="E551" s="110"/>
      <c r="F551" s="104"/>
      <c r="G551" s="104" t="s">
        <v>10</v>
      </c>
      <c r="H551" s="104"/>
      <c r="I551" s="112"/>
      <c r="J551" s="105"/>
      <c r="K551" s="106"/>
      <c r="L551" s="106"/>
    </row>
    <row r="552" spans="1:12" ht="13.15" customHeight="1">
      <c r="A552" s="4"/>
      <c r="B552" s="69"/>
      <c r="C552" s="107">
        <f>IF(D551&lt;&gt;"",C551+D551,0)</f>
        <v>0</v>
      </c>
      <c r="D552" s="107"/>
      <c r="E552" s="111"/>
      <c r="F552" s="103"/>
      <c r="G552" s="103" t="s">
        <v>80</v>
      </c>
      <c r="H552" s="103"/>
      <c r="I552" s="113"/>
      <c r="J552" s="108"/>
      <c r="K552" s="109"/>
      <c r="L552" s="109"/>
    </row>
  </sheetData>
  <autoFilter ref="A5:Q552" xr:uid="{00000000-0001-0000-0000-000000000000}">
    <filterColumn colId="5" showButton="0"/>
    <filterColumn colId="6" showButton="0"/>
  </autoFilter>
  <mergeCells count="48">
    <mergeCell ref="E541:I541"/>
    <mergeCell ref="E424:I424"/>
    <mergeCell ref="E425:I425"/>
    <mergeCell ref="E438:I438"/>
    <mergeCell ref="E439:I439"/>
    <mergeCell ref="E463:I463"/>
    <mergeCell ref="E464:I464"/>
    <mergeCell ref="E488:I488"/>
    <mergeCell ref="E489:I489"/>
    <mergeCell ref="E515:I515"/>
    <mergeCell ref="E516:I516"/>
    <mergeCell ref="E540:I540"/>
    <mergeCell ref="E388:I388"/>
    <mergeCell ref="E186:I186"/>
    <mergeCell ref="E187:I187"/>
    <mergeCell ref="E197:I197"/>
    <mergeCell ref="E198:I198"/>
    <mergeCell ref="E236:I236"/>
    <mergeCell ref="E237:I237"/>
    <mergeCell ref="E261:I261"/>
    <mergeCell ref="E262:I262"/>
    <mergeCell ref="E345:I345"/>
    <mergeCell ref="E346:I346"/>
    <mergeCell ref="E387:I387"/>
    <mergeCell ref="E184:I184"/>
    <mergeCell ref="F90:H90"/>
    <mergeCell ref="F96:H96"/>
    <mergeCell ref="L97:L100"/>
    <mergeCell ref="F113:H113"/>
    <mergeCell ref="E117:I117"/>
    <mergeCell ref="E118:I118"/>
    <mergeCell ref="F131:H131"/>
    <mergeCell ref="L132:L133"/>
    <mergeCell ref="E146:I146"/>
    <mergeCell ref="E147:I147"/>
    <mergeCell ref="E183:I183"/>
    <mergeCell ref="E77:I77"/>
    <mergeCell ref="K1:L1"/>
    <mergeCell ref="K2:L2"/>
    <mergeCell ref="F5:H5"/>
    <mergeCell ref="E29:I29"/>
    <mergeCell ref="E30:I30"/>
    <mergeCell ref="F31:H31"/>
    <mergeCell ref="E32:I32"/>
    <mergeCell ref="E42:I42"/>
    <mergeCell ref="F55:H55"/>
    <mergeCell ref="L56:L59"/>
    <mergeCell ref="E76:I76"/>
  </mergeCells>
  <phoneticPr fontId="10"/>
  <pageMargins left="0.19685039370078741" right="0.19685039370078741" top="0.19685039370078741" bottom="0.39370078740157483" header="0.19685039370078741" footer="0.19685039370078741"/>
  <pageSetup fitToHeight="0" orientation="portrait" horizontalDpi="4294967293" r:id="rId1"/>
  <headerFooter>
    <oddFooter>&amp;C&amp;"ヒラギノ角ゴ ProN W3,Regular"&amp;12&amp;K000000&amp;P</oddFooter>
  </headerFooter>
  <rowBreaks count="9" manualBreakCount="9">
    <brk id="74" max="11" man="1"/>
    <brk id="147" max="11" man="1"/>
    <brk id="206" max="11" man="1"/>
    <brk id="262" max="11" man="1"/>
    <brk id="313" max="11" man="1"/>
    <brk id="362" max="11" man="1"/>
    <brk id="422" max="11" man="1"/>
    <brk id="475" max="11" man="1"/>
    <brk id="5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00"/>
  <sheetViews>
    <sheetView showGridLines="0" tabSelected="1" zoomScaleNormal="100" zoomScaleSheetLayoutView="100" workbookViewId="0">
      <pane ySplit="5" topLeftCell="A536" activePane="bottomLeft" state="frozen"/>
      <selection activeCell="G12" sqref="G12:J12"/>
      <selection pane="bottomLeft" sqref="A1:B1"/>
    </sheetView>
  </sheetViews>
  <sheetFormatPr defaultColWidth="8.75" defaultRowHeight="13.15" customHeight="1"/>
  <cols>
    <col min="1" max="1" width="9.25" style="77" customWidth="1"/>
    <col min="2" max="2" width="8.625" style="97" customWidth="1"/>
    <col min="3" max="3" width="2.125" style="97" customWidth="1"/>
    <col min="4" max="4" width="7.25" style="100" customWidth="1"/>
    <col min="5" max="5" width="4.75" style="100" customWidth="1"/>
    <col min="6" max="6" width="3.375" style="100" customWidth="1"/>
    <col min="7" max="7" width="15.625" style="97" customWidth="1"/>
    <col min="8" max="8" width="3.625" style="101" customWidth="1"/>
    <col min="9" max="9" width="5.625" style="101" customWidth="1"/>
    <col min="10" max="10" width="3.625" style="101" customWidth="1"/>
    <col min="11" max="11" width="15.625" style="97" customWidth="1"/>
    <col min="12" max="12" width="8.625" style="97" customWidth="1"/>
    <col min="13" max="14" width="9.625" style="102" customWidth="1"/>
    <col min="15" max="15" width="6.75" style="97" customWidth="1"/>
    <col min="16" max="17" width="8.75" style="77" customWidth="1"/>
    <col min="18" max="18" width="8.75" style="76" customWidth="1"/>
    <col min="19" max="16384" width="8.75" style="77"/>
  </cols>
  <sheetData>
    <row r="1" spans="1:18" ht="19.5" customHeight="1" thickTop="1" thickBot="1">
      <c r="A1" s="743" t="s">
        <v>714</v>
      </c>
      <c r="B1" s="744"/>
      <c r="C1" s="330"/>
      <c r="D1" s="73"/>
      <c r="E1" s="73"/>
      <c r="F1" s="73"/>
      <c r="G1" s="72"/>
      <c r="H1" s="74"/>
      <c r="I1" s="74"/>
      <c r="J1" s="74"/>
      <c r="K1" s="72"/>
      <c r="L1" s="72"/>
      <c r="M1" s="695">
        <f ca="1">TODAY()</f>
        <v>44986</v>
      </c>
      <c r="N1" s="695"/>
      <c r="O1" s="72"/>
      <c r="P1" s="75"/>
      <c r="Q1" s="75"/>
      <c r="R1" s="75"/>
    </row>
    <row r="2" spans="1:18" ht="14.25" customHeight="1" thickTop="1">
      <c r="A2" s="75"/>
      <c r="B2" s="72"/>
      <c r="C2" s="72"/>
      <c r="D2" s="73"/>
      <c r="E2" s="73"/>
      <c r="F2" s="73"/>
      <c r="G2" s="72"/>
      <c r="H2" s="74"/>
      <c r="I2" s="74"/>
      <c r="J2" s="74"/>
      <c r="K2" s="72"/>
      <c r="L2" s="72"/>
      <c r="M2" s="696" t="s">
        <v>0</v>
      </c>
      <c r="N2" s="696"/>
      <c r="O2" s="72"/>
      <c r="P2" s="75"/>
      <c r="Q2" s="75"/>
      <c r="R2" s="75"/>
    </row>
    <row r="3" spans="1:18" ht="21" customHeight="1">
      <c r="A3" s="78" t="s">
        <v>82</v>
      </c>
      <c r="B3" s="79"/>
      <c r="C3" s="79"/>
      <c r="D3" s="80"/>
      <c r="E3" s="80"/>
      <c r="F3" s="80"/>
      <c r="G3" s="79"/>
      <c r="H3" s="81"/>
      <c r="I3" s="81"/>
      <c r="J3" s="81"/>
      <c r="K3" s="79"/>
      <c r="L3" s="79"/>
      <c r="M3" s="82"/>
      <c r="N3" s="82"/>
      <c r="O3" s="72"/>
      <c r="P3" s="75"/>
      <c r="Q3" s="75"/>
      <c r="R3" s="75"/>
    </row>
    <row r="4" spans="1:18" ht="8.1" customHeight="1">
      <c r="A4" s="83"/>
      <c r="B4" s="84"/>
      <c r="C4" s="84"/>
      <c r="D4" s="85"/>
      <c r="E4" s="85"/>
      <c r="F4" s="85"/>
      <c r="G4" s="84"/>
      <c r="H4" s="86"/>
      <c r="I4" s="86"/>
      <c r="J4" s="86"/>
      <c r="K4" s="84"/>
      <c r="L4" s="84"/>
      <c r="M4" s="48"/>
      <c r="N4" s="48"/>
      <c r="O4" s="72"/>
      <c r="P4" s="75"/>
      <c r="Q4" s="75"/>
      <c r="R4" s="75"/>
    </row>
    <row r="5" spans="1:18" s="343" customFormat="1" ht="22.5" customHeight="1">
      <c r="A5" s="333" t="s">
        <v>1</v>
      </c>
      <c r="B5" s="334" t="s">
        <v>2</v>
      </c>
      <c r="C5" s="334" t="s">
        <v>807</v>
      </c>
      <c r="D5" s="335" t="s">
        <v>3</v>
      </c>
      <c r="E5" s="336" t="s">
        <v>72</v>
      </c>
      <c r="F5" s="337" t="s">
        <v>710</v>
      </c>
      <c r="G5" s="338" t="s">
        <v>4</v>
      </c>
      <c r="H5" s="753" t="s">
        <v>5</v>
      </c>
      <c r="I5" s="754"/>
      <c r="J5" s="754"/>
      <c r="K5" s="339" t="s">
        <v>6</v>
      </c>
      <c r="L5" s="340" t="s">
        <v>7</v>
      </c>
      <c r="M5" s="334" t="s">
        <v>8</v>
      </c>
      <c r="N5" s="334" t="s">
        <v>9</v>
      </c>
      <c r="O5" s="341"/>
      <c r="P5" s="342"/>
      <c r="Q5" s="342"/>
      <c r="R5" s="342"/>
    </row>
    <row r="6" spans="1:18" ht="12.75" customHeight="1">
      <c r="A6" s="5" t="s">
        <v>112</v>
      </c>
      <c r="B6" s="36" t="s">
        <v>70</v>
      </c>
      <c r="C6" s="67"/>
      <c r="D6" s="46"/>
      <c r="E6" s="46"/>
      <c r="F6" s="46"/>
      <c r="G6" s="98"/>
      <c r="H6" s="45"/>
      <c r="I6" s="45"/>
      <c r="J6" s="45"/>
      <c r="K6" s="45"/>
      <c r="L6" s="67"/>
      <c r="M6" s="47"/>
      <c r="N6" s="47"/>
    </row>
    <row r="7" spans="1:18" ht="13.15" customHeight="1">
      <c r="A7" s="6">
        <v>44654</v>
      </c>
      <c r="B7" s="51" t="s">
        <v>71</v>
      </c>
      <c r="C7" s="51"/>
      <c r="D7" s="11">
        <v>0.29166666666666669</v>
      </c>
      <c r="E7" s="11"/>
      <c r="F7" s="114"/>
      <c r="G7" s="37"/>
      <c r="H7" s="38"/>
      <c r="I7" s="103" t="s">
        <v>108</v>
      </c>
      <c r="J7" s="38"/>
      <c r="K7" s="39"/>
      <c r="L7" s="35"/>
      <c r="M7" s="9"/>
      <c r="N7" s="9"/>
    </row>
    <row r="8" spans="1:18" ht="13.15" customHeight="1">
      <c r="A8" s="2" t="s">
        <v>109</v>
      </c>
      <c r="B8" s="52"/>
      <c r="C8" s="35"/>
      <c r="D8" s="11">
        <v>0.3263888888888889</v>
      </c>
      <c r="E8" s="114">
        <v>6.25E-2</v>
      </c>
      <c r="F8" s="114" t="s">
        <v>711</v>
      </c>
      <c r="G8" s="37" t="s">
        <v>212</v>
      </c>
      <c r="H8" s="38" t="s">
        <v>318</v>
      </c>
      <c r="I8" s="38" t="s">
        <v>10</v>
      </c>
      <c r="J8" s="38" t="s">
        <v>319</v>
      </c>
      <c r="K8" s="39" t="s">
        <v>188</v>
      </c>
      <c r="L8" s="35" t="s">
        <v>126</v>
      </c>
      <c r="M8" s="9" t="s">
        <v>12</v>
      </c>
      <c r="N8" s="9" t="s">
        <v>11</v>
      </c>
    </row>
    <row r="9" spans="1:18" ht="13.15" customHeight="1">
      <c r="A9" s="1"/>
      <c r="B9" s="66"/>
      <c r="C9" s="331"/>
      <c r="D9" s="10">
        <f t="shared" ref="D9:D14" si="0">IF(E8&lt;&gt;"",D8+E8,0)</f>
        <v>0.3888888888888889</v>
      </c>
      <c r="E9" s="115">
        <v>5.5555555555555552E-2</v>
      </c>
      <c r="F9" s="115" t="s">
        <v>713</v>
      </c>
      <c r="G9" s="7" t="s">
        <v>211</v>
      </c>
      <c r="H9" s="40" t="s">
        <v>317</v>
      </c>
      <c r="I9" s="40" t="s">
        <v>10</v>
      </c>
      <c r="J9" s="40" t="s">
        <v>318</v>
      </c>
      <c r="K9" s="3" t="s">
        <v>11</v>
      </c>
      <c r="L9" s="33" t="s">
        <v>127</v>
      </c>
      <c r="M9" s="8" t="s">
        <v>186</v>
      </c>
      <c r="N9" s="8" t="s">
        <v>188</v>
      </c>
    </row>
    <row r="10" spans="1:18" ht="13.15" customHeight="1">
      <c r="A10" s="2"/>
      <c r="B10" s="66"/>
      <c r="C10" s="331"/>
      <c r="D10" s="10">
        <f t="shared" si="0"/>
        <v>0.44444444444444442</v>
      </c>
      <c r="E10" s="115">
        <v>5.5555555555555552E-2</v>
      </c>
      <c r="F10" s="115" t="s">
        <v>711</v>
      </c>
      <c r="G10" s="7" t="s">
        <v>210</v>
      </c>
      <c r="H10" s="40" t="s">
        <v>320</v>
      </c>
      <c r="I10" s="40" t="s">
        <v>10</v>
      </c>
      <c r="J10" s="40" t="s">
        <v>319</v>
      </c>
      <c r="K10" s="3" t="s">
        <v>16</v>
      </c>
      <c r="L10" s="33" t="s">
        <v>128</v>
      </c>
      <c r="M10" s="33" t="s">
        <v>24</v>
      </c>
      <c r="N10" s="33" t="s">
        <v>31</v>
      </c>
    </row>
    <row r="11" spans="1:18" ht="13.15" customHeight="1">
      <c r="A11" s="2"/>
      <c r="B11" s="66"/>
      <c r="C11" s="331"/>
      <c r="D11" s="10">
        <f t="shared" si="0"/>
        <v>0.5</v>
      </c>
      <c r="E11" s="115">
        <v>4.8611111111111112E-2</v>
      </c>
      <c r="F11" s="115" t="s">
        <v>713</v>
      </c>
      <c r="G11" s="7" t="s">
        <v>209</v>
      </c>
      <c r="H11" s="40" t="s">
        <v>322</v>
      </c>
      <c r="I11" s="40" t="s">
        <v>323</v>
      </c>
      <c r="J11" s="40" t="s">
        <v>319</v>
      </c>
      <c r="K11" s="3" t="s">
        <v>31</v>
      </c>
      <c r="L11" s="33" t="s">
        <v>129</v>
      </c>
      <c r="M11" s="33" t="s">
        <v>54</v>
      </c>
      <c r="N11" s="33" t="s">
        <v>16</v>
      </c>
    </row>
    <row r="12" spans="1:18" ht="13.15" customHeight="1">
      <c r="A12" s="2"/>
      <c r="B12" s="66"/>
      <c r="C12" s="331"/>
      <c r="D12" s="10">
        <f t="shared" si="0"/>
        <v>0.54861111111111116</v>
      </c>
      <c r="E12" s="115">
        <v>6.9444444444444434E-2</v>
      </c>
      <c r="F12" s="115" t="s">
        <v>711</v>
      </c>
      <c r="G12" s="95" t="s">
        <v>187</v>
      </c>
      <c r="H12" s="42" t="s">
        <v>318</v>
      </c>
      <c r="I12" s="42" t="s">
        <v>10</v>
      </c>
      <c r="J12" s="42" t="s">
        <v>321</v>
      </c>
      <c r="K12" s="96" t="s">
        <v>192</v>
      </c>
      <c r="L12" s="33" t="s">
        <v>138</v>
      </c>
      <c r="M12" s="99" t="s">
        <v>43</v>
      </c>
      <c r="N12" s="99" t="s">
        <v>42</v>
      </c>
    </row>
    <row r="13" spans="1:18" ht="13.15" customHeight="1">
      <c r="A13" s="2"/>
      <c r="B13" s="66"/>
      <c r="C13" s="331"/>
      <c r="D13" s="10">
        <f t="shared" si="0"/>
        <v>0.61805555555555558</v>
      </c>
      <c r="E13" s="115">
        <v>6.25E-2</v>
      </c>
      <c r="F13" s="115" t="s">
        <v>713</v>
      </c>
      <c r="G13" s="95" t="s">
        <v>43</v>
      </c>
      <c r="H13" s="42" t="s">
        <v>318</v>
      </c>
      <c r="I13" s="42" t="s">
        <v>10</v>
      </c>
      <c r="J13" s="42" t="s">
        <v>321</v>
      </c>
      <c r="K13" s="96" t="s">
        <v>42</v>
      </c>
      <c r="L13" s="33" t="s">
        <v>139</v>
      </c>
      <c r="M13" s="99" t="s">
        <v>187</v>
      </c>
      <c r="N13" s="99" t="s">
        <v>193</v>
      </c>
    </row>
    <row r="14" spans="1:18" ht="13.15" customHeight="1">
      <c r="A14" s="2"/>
      <c r="B14" s="66"/>
      <c r="C14" s="331"/>
      <c r="D14" s="10">
        <f t="shared" si="0"/>
        <v>0.68055555555555558</v>
      </c>
      <c r="E14" s="115">
        <v>6.9444444444444434E-2</v>
      </c>
      <c r="F14" s="115" t="s">
        <v>711</v>
      </c>
      <c r="G14" s="95" t="s">
        <v>124</v>
      </c>
      <c r="H14" s="42" t="s">
        <v>321</v>
      </c>
      <c r="I14" s="42" t="s">
        <v>10</v>
      </c>
      <c r="J14" s="42" t="s">
        <v>318</v>
      </c>
      <c r="K14" s="96" t="s">
        <v>33</v>
      </c>
      <c r="L14" s="33" t="s">
        <v>130</v>
      </c>
      <c r="M14" s="41" t="s">
        <v>28</v>
      </c>
      <c r="N14" s="41" t="s">
        <v>120</v>
      </c>
    </row>
    <row r="15" spans="1:18" ht="13.15" customHeight="1">
      <c r="A15" s="2"/>
      <c r="B15" s="66"/>
      <c r="C15" s="332"/>
      <c r="D15" s="70">
        <f>IF(E14&lt;&gt;"",D14+E14,0)</f>
        <v>0.75</v>
      </c>
      <c r="E15" s="115">
        <v>5.2083333333333336E-2</v>
      </c>
      <c r="F15" s="290" t="s">
        <v>713</v>
      </c>
      <c r="G15" s="110" t="s">
        <v>28</v>
      </c>
      <c r="H15" s="104" t="s">
        <v>317</v>
      </c>
      <c r="I15" s="104" t="s">
        <v>10</v>
      </c>
      <c r="J15" s="104" t="s">
        <v>319</v>
      </c>
      <c r="K15" s="112" t="s">
        <v>120</v>
      </c>
      <c r="L15" s="34" t="s">
        <v>131</v>
      </c>
      <c r="M15" s="106" t="s">
        <v>124</v>
      </c>
      <c r="N15" s="106" t="s">
        <v>33</v>
      </c>
    </row>
    <row r="16" spans="1:18" ht="13.15" customHeight="1">
      <c r="A16" s="2"/>
      <c r="B16" s="68"/>
      <c r="C16" s="68"/>
      <c r="D16" s="107">
        <f>IF(E15&lt;&gt;"",D15+E15,0)</f>
        <v>0.80208333333333337</v>
      </c>
      <c r="E16" s="107"/>
      <c r="F16" s="291"/>
      <c r="G16" s="111"/>
      <c r="H16" s="103"/>
      <c r="I16" s="103" t="s">
        <v>80</v>
      </c>
      <c r="J16" s="103"/>
      <c r="K16" s="113"/>
      <c r="L16" s="108"/>
      <c r="M16" s="109"/>
      <c r="N16" s="109"/>
    </row>
    <row r="17" spans="1:18" ht="12.75" customHeight="1">
      <c r="A17" s="5" t="s">
        <v>113</v>
      </c>
      <c r="B17" s="36" t="s">
        <v>70</v>
      </c>
      <c r="C17" s="67"/>
      <c r="D17" s="46"/>
      <c r="E17" s="46"/>
      <c r="F17" s="46"/>
      <c r="G17" s="98"/>
      <c r="H17" s="45"/>
      <c r="I17" s="45"/>
      <c r="J17" s="45"/>
      <c r="K17" s="45"/>
      <c r="L17" s="67"/>
      <c r="M17" s="47"/>
      <c r="N17" s="47"/>
    </row>
    <row r="18" spans="1:18" ht="13.15" customHeight="1">
      <c r="A18" s="6">
        <v>44661</v>
      </c>
      <c r="B18" s="51" t="s">
        <v>71</v>
      </c>
      <c r="C18" s="51"/>
      <c r="D18" s="11">
        <v>0.29166666666666669</v>
      </c>
      <c r="E18" s="11"/>
      <c r="F18" s="114"/>
      <c r="G18" s="37"/>
      <c r="H18" s="38"/>
      <c r="I18" s="103" t="s">
        <v>108</v>
      </c>
      <c r="J18" s="38"/>
      <c r="K18" s="39"/>
      <c r="L18" s="35"/>
      <c r="M18" s="9"/>
      <c r="N18" s="9"/>
    </row>
    <row r="19" spans="1:18" ht="13.15" customHeight="1">
      <c r="A19" s="2" t="s">
        <v>109</v>
      </c>
      <c r="B19" s="52"/>
      <c r="C19" s="35"/>
      <c r="D19" s="11">
        <v>0.3263888888888889</v>
      </c>
      <c r="E19" s="114">
        <v>5.5555555555555552E-2</v>
      </c>
      <c r="F19" s="114" t="s">
        <v>711</v>
      </c>
      <c r="G19" s="37" t="s">
        <v>223</v>
      </c>
      <c r="H19" s="38" t="s">
        <v>329</v>
      </c>
      <c r="I19" s="38" t="s">
        <v>10</v>
      </c>
      <c r="J19" s="38" t="s">
        <v>325</v>
      </c>
      <c r="K19" s="39" t="s">
        <v>37</v>
      </c>
      <c r="L19" s="35" t="s">
        <v>180</v>
      </c>
      <c r="M19" s="9" t="s">
        <v>181</v>
      </c>
      <c r="N19" s="9" t="s">
        <v>181</v>
      </c>
    </row>
    <row r="20" spans="1:18" ht="13.15" customHeight="1">
      <c r="A20" s="1"/>
      <c r="B20" s="66"/>
      <c r="C20" s="331"/>
      <c r="D20" s="10">
        <f t="shared" ref="D20:D25" si="1">IF(E19&lt;&gt;"",D19+E19,0)</f>
        <v>0.38194444444444442</v>
      </c>
      <c r="E20" s="115">
        <v>4.8611111111111112E-2</v>
      </c>
      <c r="F20" s="115" t="s">
        <v>713</v>
      </c>
      <c r="G20" s="7" t="s">
        <v>29</v>
      </c>
      <c r="H20" s="40" t="s">
        <v>325</v>
      </c>
      <c r="I20" s="40" t="s">
        <v>10</v>
      </c>
      <c r="J20" s="40" t="s">
        <v>326</v>
      </c>
      <c r="K20" s="3" t="s">
        <v>22</v>
      </c>
      <c r="L20" s="33" t="s">
        <v>182</v>
      </c>
      <c r="M20" s="8" t="s">
        <v>196</v>
      </c>
      <c r="N20" s="8" t="s">
        <v>196</v>
      </c>
    </row>
    <row r="21" spans="1:18" ht="13.15" customHeight="1">
      <c r="A21" s="2"/>
      <c r="B21" s="66"/>
      <c r="C21" s="331"/>
      <c r="D21" s="10">
        <f t="shared" si="1"/>
        <v>0.43055555555555552</v>
      </c>
      <c r="E21" s="115">
        <v>6.25E-2</v>
      </c>
      <c r="F21" s="115" t="s">
        <v>711</v>
      </c>
      <c r="G21" s="7" t="s">
        <v>183</v>
      </c>
      <c r="H21" s="40" t="s">
        <v>329</v>
      </c>
      <c r="I21" s="40" t="s">
        <v>327</v>
      </c>
      <c r="J21" s="40" t="s">
        <v>328</v>
      </c>
      <c r="K21" s="3" t="s">
        <v>15</v>
      </c>
      <c r="L21" s="33" t="s">
        <v>136</v>
      </c>
      <c r="M21" s="33" t="s">
        <v>32</v>
      </c>
      <c r="N21" s="33" t="s">
        <v>73</v>
      </c>
    </row>
    <row r="22" spans="1:18" ht="13.15" customHeight="1">
      <c r="A22" s="2"/>
      <c r="B22" s="66"/>
      <c r="C22" s="331"/>
      <c r="D22" s="10">
        <f t="shared" si="1"/>
        <v>0.49305555555555552</v>
      </c>
      <c r="E22" s="115">
        <v>5.5555555555555552E-2</v>
      </c>
      <c r="F22" s="115" t="s">
        <v>713</v>
      </c>
      <c r="G22" s="7" t="s">
        <v>32</v>
      </c>
      <c r="H22" s="40" t="s">
        <v>324</v>
      </c>
      <c r="I22" s="40" t="s">
        <v>10</v>
      </c>
      <c r="J22" s="40" t="s">
        <v>325</v>
      </c>
      <c r="K22" s="3" t="s">
        <v>184</v>
      </c>
      <c r="L22" s="33" t="s">
        <v>137</v>
      </c>
      <c r="M22" s="33" t="s">
        <v>75</v>
      </c>
      <c r="N22" s="33" t="s">
        <v>24</v>
      </c>
    </row>
    <row r="23" spans="1:18" ht="13.15" customHeight="1">
      <c r="A23" s="2"/>
      <c r="B23" s="66"/>
      <c r="C23" s="331"/>
      <c r="D23" s="10">
        <f t="shared" si="1"/>
        <v>0.54861111111111105</v>
      </c>
      <c r="E23" s="115">
        <v>6.9444444444444434E-2</v>
      </c>
      <c r="F23" s="115" t="s">
        <v>711</v>
      </c>
      <c r="G23" s="95" t="s">
        <v>19</v>
      </c>
      <c r="H23" s="42" t="s">
        <v>325</v>
      </c>
      <c r="I23" s="42" t="s">
        <v>10</v>
      </c>
      <c r="J23" s="42" t="s">
        <v>326</v>
      </c>
      <c r="K23" s="96" t="s">
        <v>121</v>
      </c>
      <c r="L23" s="33" t="s">
        <v>165</v>
      </c>
      <c r="M23" s="99" t="s">
        <v>18</v>
      </c>
      <c r="N23" s="99" t="s">
        <v>200</v>
      </c>
    </row>
    <row r="24" spans="1:18" ht="13.15" customHeight="1">
      <c r="A24" s="2"/>
      <c r="B24" s="66"/>
      <c r="C24" s="331"/>
      <c r="D24" s="10">
        <f t="shared" si="1"/>
        <v>0.61805555555555547</v>
      </c>
      <c r="E24" s="115">
        <v>6.25E-2</v>
      </c>
      <c r="F24" s="115" t="s">
        <v>713</v>
      </c>
      <c r="G24" s="95" t="s">
        <v>18</v>
      </c>
      <c r="H24" s="42" t="s">
        <v>326</v>
      </c>
      <c r="I24" s="42" t="s">
        <v>10</v>
      </c>
      <c r="J24" s="42" t="s">
        <v>325</v>
      </c>
      <c r="K24" s="96" t="s">
        <v>185</v>
      </c>
      <c r="L24" s="33" t="s">
        <v>166</v>
      </c>
      <c r="M24" s="99" t="s">
        <v>19</v>
      </c>
      <c r="N24" s="99" t="s">
        <v>121</v>
      </c>
    </row>
    <row r="25" spans="1:18" ht="13.15" customHeight="1">
      <c r="A25" s="2"/>
      <c r="B25" s="66"/>
      <c r="C25" s="331"/>
      <c r="D25" s="10">
        <f t="shared" si="1"/>
        <v>0.68055555555555547</v>
      </c>
      <c r="E25" s="115">
        <v>6.9444444444444434E-2</v>
      </c>
      <c r="F25" s="115" t="s">
        <v>711</v>
      </c>
      <c r="G25" s="95" t="s">
        <v>189</v>
      </c>
      <c r="H25" s="42" t="s">
        <v>329</v>
      </c>
      <c r="I25" s="42" t="s">
        <v>10</v>
      </c>
      <c r="J25" s="42" t="s">
        <v>330</v>
      </c>
      <c r="K25" s="96" t="s">
        <v>194</v>
      </c>
      <c r="L25" s="33" t="s">
        <v>167</v>
      </c>
      <c r="M25" s="41" t="s">
        <v>199</v>
      </c>
      <c r="N25" s="41" t="s">
        <v>201</v>
      </c>
    </row>
    <row r="26" spans="1:18" ht="13.15" customHeight="1">
      <c r="A26" s="2"/>
      <c r="B26" s="66"/>
      <c r="C26" s="332"/>
      <c r="D26" s="70">
        <f>IF(E25&lt;&gt;"",D25+E25,0)</f>
        <v>0.74999999999999989</v>
      </c>
      <c r="E26" s="115">
        <v>5.2083333333333336E-2</v>
      </c>
      <c r="F26" s="290" t="s">
        <v>713</v>
      </c>
      <c r="G26" s="110" t="s">
        <v>190</v>
      </c>
      <c r="H26" s="104" t="s">
        <v>326</v>
      </c>
      <c r="I26" s="104" t="s">
        <v>10</v>
      </c>
      <c r="J26" s="104" t="s">
        <v>329</v>
      </c>
      <c r="K26" s="112" t="s">
        <v>195</v>
      </c>
      <c r="L26" s="34" t="s">
        <v>146</v>
      </c>
      <c r="M26" s="106" t="s">
        <v>198</v>
      </c>
      <c r="N26" s="106" t="s">
        <v>202</v>
      </c>
    </row>
    <row r="27" spans="1:18" ht="13.15" customHeight="1">
      <c r="A27" s="2"/>
      <c r="B27" s="68"/>
      <c r="C27" s="68"/>
      <c r="D27" s="107">
        <f>IF(E26&lt;&gt;"",D26+E26,0)</f>
        <v>0.80208333333333326</v>
      </c>
      <c r="E27" s="107"/>
      <c r="F27" s="291"/>
      <c r="G27" s="111"/>
      <c r="H27" s="103"/>
      <c r="I27" s="103" t="s">
        <v>80</v>
      </c>
      <c r="J27" s="103"/>
      <c r="K27" s="113"/>
      <c r="L27" s="108"/>
      <c r="M27" s="109"/>
      <c r="N27" s="109"/>
    </row>
    <row r="28" spans="1:18" ht="13.15" customHeight="1">
      <c r="A28" s="495"/>
      <c r="B28" s="496"/>
      <c r="C28" s="496"/>
      <c r="D28" s="497"/>
      <c r="E28" s="497"/>
      <c r="F28" s="497"/>
      <c r="G28" s="498" t="s">
        <v>110</v>
      </c>
      <c r="H28" s="499"/>
      <c r="I28" s="499"/>
      <c r="J28" s="499"/>
      <c r="K28" s="500"/>
      <c r="L28" s="500"/>
      <c r="M28" s="501"/>
      <c r="N28" s="501"/>
      <c r="O28" s="72"/>
      <c r="P28" s="75"/>
      <c r="Q28" s="75"/>
      <c r="R28" s="75"/>
    </row>
    <row r="29" spans="1:18" ht="13.15" customHeight="1">
      <c r="A29" s="502">
        <v>44667</v>
      </c>
      <c r="B29" s="503" t="s">
        <v>118</v>
      </c>
      <c r="C29" s="503"/>
      <c r="D29" s="504">
        <v>0.52083333333333337</v>
      </c>
      <c r="E29" s="505"/>
      <c r="F29" s="505"/>
      <c r="G29" s="721" t="s">
        <v>81</v>
      </c>
      <c r="H29" s="722"/>
      <c r="I29" s="722"/>
      <c r="J29" s="722"/>
      <c r="K29" s="723"/>
      <c r="L29" s="506"/>
      <c r="M29" s="507"/>
      <c r="N29" s="507"/>
      <c r="O29" s="94"/>
      <c r="P29" s="75"/>
      <c r="Q29" s="75"/>
      <c r="R29" s="75"/>
    </row>
    <row r="30" spans="1:18" ht="12.75" customHeight="1">
      <c r="A30" s="508" t="s">
        <v>21</v>
      </c>
      <c r="B30" s="509" t="s">
        <v>119</v>
      </c>
      <c r="C30" s="509"/>
      <c r="D30" s="510"/>
      <c r="E30" s="511"/>
      <c r="F30" s="511"/>
      <c r="G30" s="724"/>
      <c r="H30" s="725"/>
      <c r="I30" s="725"/>
      <c r="J30" s="725"/>
      <c r="K30" s="726"/>
      <c r="L30" s="512"/>
      <c r="M30" s="513"/>
      <c r="N30" s="513"/>
      <c r="O30" s="94"/>
      <c r="P30" s="75"/>
      <c r="Q30" s="75"/>
      <c r="R30" s="75"/>
    </row>
    <row r="31" spans="1:18" ht="12.75" customHeight="1">
      <c r="A31" s="514"/>
      <c r="B31" s="515" t="s">
        <v>1058</v>
      </c>
      <c r="C31" s="515"/>
      <c r="D31" s="515"/>
      <c r="E31" s="515"/>
      <c r="F31" s="515"/>
      <c r="G31" s="515"/>
      <c r="H31" s="516"/>
      <c r="I31" s="516"/>
      <c r="J31" s="516"/>
      <c r="K31" s="516"/>
      <c r="L31" s="517"/>
      <c r="M31" s="518"/>
      <c r="N31" s="518"/>
    </row>
    <row r="32" spans="1:18" ht="12.75" customHeight="1">
      <c r="A32" s="519" t="s">
        <v>1</v>
      </c>
      <c r="B32" s="519" t="s">
        <v>2</v>
      </c>
      <c r="C32" s="519"/>
      <c r="D32" s="519" t="s">
        <v>3</v>
      </c>
      <c r="E32" s="520"/>
      <c r="F32" s="520"/>
      <c r="G32" s="521" t="s">
        <v>4</v>
      </c>
      <c r="H32" s="727" t="s">
        <v>5</v>
      </c>
      <c r="I32" s="728"/>
      <c r="J32" s="728"/>
      <c r="K32" s="522" t="s">
        <v>6</v>
      </c>
      <c r="L32" s="523" t="s">
        <v>34</v>
      </c>
      <c r="M32" s="519" t="s">
        <v>67</v>
      </c>
      <c r="N32" s="519" t="s">
        <v>68</v>
      </c>
    </row>
    <row r="33" spans="1:14" ht="13.15" customHeight="1">
      <c r="A33" s="502">
        <v>44675</v>
      </c>
      <c r="B33" s="524" t="s">
        <v>241</v>
      </c>
      <c r="C33" s="524"/>
      <c r="D33" s="525">
        <v>0.38194444444444442</v>
      </c>
      <c r="E33" s="525"/>
      <c r="F33" s="526"/>
      <c r="G33" s="747" t="s">
        <v>84</v>
      </c>
      <c r="H33" s="748"/>
      <c r="I33" s="748"/>
      <c r="J33" s="748"/>
      <c r="K33" s="749"/>
      <c r="L33" s="506"/>
      <c r="M33" s="507"/>
      <c r="N33" s="507"/>
    </row>
    <row r="34" spans="1:14" ht="13.15" customHeight="1">
      <c r="A34" s="530" t="s">
        <v>109</v>
      </c>
      <c r="B34" s="531"/>
      <c r="C34" s="531"/>
      <c r="D34" s="445">
        <v>0.39930555555555558</v>
      </c>
      <c r="E34" s="445"/>
      <c r="F34" s="446"/>
      <c r="G34" s="532" t="s">
        <v>267</v>
      </c>
      <c r="H34" s="533"/>
      <c r="I34" s="534" t="s">
        <v>268</v>
      </c>
      <c r="J34" s="533"/>
      <c r="K34" s="535" t="s">
        <v>240</v>
      </c>
      <c r="L34" s="536"/>
      <c r="M34" s="537"/>
      <c r="N34" s="537"/>
    </row>
    <row r="35" spans="1:14" ht="13.15" customHeight="1">
      <c r="A35" s="530"/>
      <c r="B35" s="538"/>
      <c r="C35" s="538"/>
      <c r="D35" s="445">
        <v>0.4236111111111111</v>
      </c>
      <c r="E35" s="446"/>
      <c r="F35" s="446"/>
      <c r="G35" s="539" t="s">
        <v>336</v>
      </c>
      <c r="H35" s="533">
        <v>2</v>
      </c>
      <c r="I35" s="534" t="s">
        <v>10</v>
      </c>
      <c r="J35" s="533">
        <v>0</v>
      </c>
      <c r="K35" s="540" t="s">
        <v>337</v>
      </c>
      <c r="L35" s="536"/>
      <c r="M35" s="536"/>
      <c r="N35" s="536"/>
    </row>
    <row r="36" spans="1:14" ht="13.15" customHeight="1">
      <c r="A36" s="530"/>
      <c r="B36" s="538"/>
      <c r="C36" s="538"/>
      <c r="D36" s="445">
        <v>0.44791666666666669</v>
      </c>
      <c r="E36" s="446"/>
      <c r="F36" s="446"/>
      <c r="G36" s="541" t="s">
        <v>338</v>
      </c>
      <c r="H36" s="534"/>
      <c r="I36" s="534" t="s">
        <v>10</v>
      </c>
      <c r="J36" s="534"/>
      <c r="K36" s="535" t="s">
        <v>339</v>
      </c>
      <c r="L36" s="536"/>
      <c r="M36" s="542" t="s">
        <v>337</v>
      </c>
      <c r="N36" s="542" t="s">
        <v>337</v>
      </c>
    </row>
    <row r="37" spans="1:14" ht="13.15" customHeight="1">
      <c r="A37" s="530"/>
      <c r="B37" s="538"/>
      <c r="C37" s="538"/>
      <c r="D37" s="445">
        <v>0.47222222222222227</v>
      </c>
      <c r="E37" s="446"/>
      <c r="F37" s="446"/>
      <c r="G37" s="543" t="s">
        <v>359</v>
      </c>
      <c r="H37" s="534" t="s">
        <v>578</v>
      </c>
      <c r="I37" s="534" t="s">
        <v>10</v>
      </c>
      <c r="J37" s="534" t="s">
        <v>579</v>
      </c>
      <c r="K37" s="535" t="s">
        <v>340</v>
      </c>
      <c r="L37" s="536"/>
      <c r="M37" s="536"/>
      <c r="N37" s="536"/>
    </row>
    <row r="38" spans="1:14" ht="13.15" customHeight="1">
      <c r="A38" s="530"/>
      <c r="B38" s="538"/>
      <c r="C38" s="538"/>
      <c r="D38" s="445">
        <v>0.49652777777777773</v>
      </c>
      <c r="E38" s="446"/>
      <c r="F38" s="446"/>
      <c r="G38" s="541" t="s">
        <v>342</v>
      </c>
      <c r="H38" s="534"/>
      <c r="I38" s="544" t="s">
        <v>10</v>
      </c>
      <c r="J38" s="534"/>
      <c r="K38" s="535" t="s">
        <v>341</v>
      </c>
      <c r="L38" s="542" t="s">
        <v>337</v>
      </c>
      <c r="M38" s="536"/>
      <c r="N38" s="536"/>
    </row>
    <row r="39" spans="1:14" ht="13.15" customHeight="1">
      <c r="A39" s="530"/>
      <c r="B39" s="538"/>
      <c r="C39" s="538"/>
      <c r="D39" s="445" t="s">
        <v>343</v>
      </c>
      <c r="E39" s="446"/>
      <c r="F39" s="446"/>
      <c r="G39" s="541"/>
      <c r="H39" s="534"/>
      <c r="I39" s="544" t="s">
        <v>343</v>
      </c>
      <c r="J39" s="534"/>
      <c r="K39" s="535"/>
      <c r="L39" s="536"/>
      <c r="M39" s="536"/>
      <c r="N39" s="536"/>
    </row>
    <row r="40" spans="1:14" ht="13.15" customHeight="1">
      <c r="A40" s="530"/>
      <c r="B40" s="538"/>
      <c r="C40" s="538"/>
      <c r="D40" s="445">
        <v>0.57291666666666663</v>
      </c>
      <c r="E40" s="445"/>
      <c r="F40" s="446"/>
      <c r="G40" s="532" t="s">
        <v>581</v>
      </c>
      <c r="H40" s="533">
        <v>2</v>
      </c>
      <c r="I40" s="534" t="s">
        <v>10</v>
      </c>
      <c r="J40" s="533">
        <v>1</v>
      </c>
      <c r="K40" s="535" t="s">
        <v>580</v>
      </c>
      <c r="L40" s="536"/>
      <c r="M40" s="545"/>
      <c r="N40" s="545"/>
    </row>
    <row r="41" spans="1:14" ht="13.15" customHeight="1">
      <c r="A41" s="530"/>
      <c r="B41" s="538"/>
      <c r="C41" s="538"/>
      <c r="D41" s="445">
        <v>0.59722222222222221</v>
      </c>
      <c r="E41" s="445"/>
      <c r="F41" s="546"/>
      <c r="G41" s="547" t="s">
        <v>238</v>
      </c>
      <c r="H41" s="548"/>
      <c r="I41" s="544" t="s">
        <v>10</v>
      </c>
      <c r="J41" s="548"/>
      <c r="K41" s="549"/>
      <c r="L41" s="536"/>
      <c r="M41" s="545"/>
      <c r="N41" s="545"/>
    </row>
    <row r="42" spans="1:14" ht="13.15" customHeight="1">
      <c r="A42" s="530"/>
      <c r="B42" s="538"/>
      <c r="C42" s="538"/>
      <c r="D42" s="445">
        <v>0.62152777777777779</v>
      </c>
      <c r="E42" s="445"/>
      <c r="F42" s="546"/>
      <c r="G42" s="547" t="s">
        <v>237</v>
      </c>
      <c r="H42" s="548"/>
      <c r="I42" s="544" t="s">
        <v>10</v>
      </c>
      <c r="J42" s="548"/>
      <c r="K42" s="549"/>
      <c r="L42" s="550"/>
      <c r="M42" s="551"/>
      <c r="N42" s="551"/>
    </row>
    <row r="43" spans="1:14" ht="13.15" customHeight="1">
      <c r="A43" s="530"/>
      <c r="B43" s="538"/>
      <c r="C43" s="538"/>
      <c r="D43" s="469">
        <v>0.63194444444444442</v>
      </c>
      <c r="E43" s="446"/>
      <c r="F43" s="546"/>
      <c r="G43" s="750" t="s">
        <v>236</v>
      </c>
      <c r="H43" s="751"/>
      <c r="I43" s="751"/>
      <c r="J43" s="751"/>
      <c r="K43" s="752"/>
      <c r="L43" s="555"/>
      <c r="M43" s="556"/>
      <c r="N43" s="556"/>
    </row>
    <row r="44" spans="1:14" ht="12.75" customHeight="1">
      <c r="A44" s="5" t="s">
        <v>114</v>
      </c>
      <c r="B44" s="36" t="s">
        <v>70</v>
      </c>
      <c r="C44" s="67"/>
      <c r="D44" s="46"/>
      <c r="E44" s="46"/>
      <c r="F44" s="46"/>
      <c r="G44" s="98"/>
      <c r="H44" s="45"/>
      <c r="I44" s="45"/>
      <c r="J44" s="45"/>
      <c r="K44" s="45"/>
      <c r="L44" s="67"/>
      <c r="M44" s="47"/>
      <c r="N44" s="47"/>
    </row>
    <row r="45" spans="1:14" ht="13.15" customHeight="1">
      <c r="A45" s="6">
        <v>44680</v>
      </c>
      <c r="B45" s="51" t="s">
        <v>71</v>
      </c>
      <c r="C45" s="51"/>
      <c r="D45" s="11">
        <v>0.29166666666666669</v>
      </c>
      <c r="E45" s="11"/>
      <c r="F45" s="114"/>
      <c r="G45" s="37"/>
      <c r="H45" s="38"/>
      <c r="I45" s="103" t="s">
        <v>108</v>
      </c>
      <c r="J45" s="38"/>
      <c r="K45" s="39"/>
      <c r="L45" s="35"/>
      <c r="M45" s="9"/>
      <c r="N45" s="9"/>
    </row>
    <row r="46" spans="1:14" ht="13.15" customHeight="1">
      <c r="A46" s="2" t="s">
        <v>111</v>
      </c>
      <c r="B46" s="52"/>
      <c r="C46" s="35"/>
      <c r="D46" s="11">
        <v>0.3263888888888889</v>
      </c>
      <c r="E46" s="11">
        <v>5.5555555555555552E-2</v>
      </c>
      <c r="F46" s="114" t="s">
        <v>711</v>
      </c>
      <c r="G46" s="37" t="s">
        <v>14</v>
      </c>
      <c r="H46" s="38" t="s">
        <v>583</v>
      </c>
      <c r="I46" s="38" t="s">
        <v>10</v>
      </c>
      <c r="J46" s="38" t="s">
        <v>583</v>
      </c>
      <c r="K46" s="39" t="s">
        <v>208</v>
      </c>
      <c r="L46" s="35" t="s">
        <v>142</v>
      </c>
      <c r="M46" s="120" t="s">
        <v>62</v>
      </c>
      <c r="N46" s="120" t="s">
        <v>74</v>
      </c>
    </row>
    <row r="47" spans="1:14" ht="13.15" customHeight="1">
      <c r="A47" s="1"/>
      <c r="B47" s="66"/>
      <c r="C47" s="331"/>
      <c r="D47" s="10">
        <f t="shared" ref="D47:D52" si="2">IF(E46&lt;&gt;"",D46+E46,0)</f>
        <v>0.38194444444444442</v>
      </c>
      <c r="E47" s="10">
        <v>4.8611111111111112E-2</v>
      </c>
      <c r="F47" s="115" t="s">
        <v>713</v>
      </c>
      <c r="G47" s="119" t="s">
        <v>232</v>
      </c>
      <c r="H47" s="40" t="s">
        <v>586</v>
      </c>
      <c r="I47" s="40" t="s">
        <v>10</v>
      </c>
      <c r="J47" s="40" t="s">
        <v>586</v>
      </c>
      <c r="K47" s="118" t="s">
        <v>234</v>
      </c>
      <c r="L47" s="33" t="s">
        <v>143</v>
      </c>
      <c r="M47" s="8" t="s">
        <v>14</v>
      </c>
      <c r="N47" s="8" t="s">
        <v>107</v>
      </c>
    </row>
    <row r="48" spans="1:14" ht="13.15" customHeight="1">
      <c r="A48" s="2"/>
      <c r="B48" s="66"/>
      <c r="C48" s="331"/>
      <c r="D48" s="10">
        <f t="shared" si="2"/>
        <v>0.43055555555555552</v>
      </c>
      <c r="E48" s="115">
        <v>5.5555555555555552E-2</v>
      </c>
      <c r="F48" s="115" t="s">
        <v>711</v>
      </c>
      <c r="G48" s="7" t="s">
        <v>57</v>
      </c>
      <c r="H48" s="40" t="s">
        <v>582</v>
      </c>
      <c r="I48" s="40" t="s">
        <v>10</v>
      </c>
      <c r="J48" s="40" t="s">
        <v>586</v>
      </c>
      <c r="K48" s="3" t="s">
        <v>37</v>
      </c>
      <c r="L48" s="33" t="s">
        <v>132</v>
      </c>
      <c r="M48" s="33" t="s">
        <v>102</v>
      </c>
      <c r="N48" s="33" t="s">
        <v>102</v>
      </c>
    </row>
    <row r="49" spans="1:14" ht="13.15" customHeight="1">
      <c r="A49" s="2"/>
      <c r="B49" s="66"/>
      <c r="C49" s="331"/>
      <c r="D49" s="10">
        <f t="shared" si="2"/>
        <v>0.48611111111111105</v>
      </c>
      <c r="E49" s="115">
        <v>4.8611111111111112E-2</v>
      </c>
      <c r="F49" s="115" t="s">
        <v>713</v>
      </c>
      <c r="G49" s="7" t="s">
        <v>58</v>
      </c>
      <c r="H49" s="40" t="s">
        <v>586</v>
      </c>
      <c r="I49" s="40" t="s">
        <v>10</v>
      </c>
      <c r="J49" s="40" t="s">
        <v>582</v>
      </c>
      <c r="K49" s="3" t="s">
        <v>36</v>
      </c>
      <c r="L49" s="33" t="s">
        <v>133</v>
      </c>
      <c r="M49" s="33" t="s">
        <v>57</v>
      </c>
      <c r="N49" s="33" t="s">
        <v>57</v>
      </c>
    </row>
    <row r="50" spans="1:14" ht="13.15" customHeight="1">
      <c r="A50" s="2"/>
      <c r="B50" s="66"/>
      <c r="C50" s="331"/>
      <c r="D50" s="10">
        <f t="shared" si="2"/>
        <v>0.53472222222222221</v>
      </c>
      <c r="E50" s="10">
        <v>6.9444444444444434E-2</v>
      </c>
      <c r="F50" s="115" t="s">
        <v>711</v>
      </c>
      <c r="G50" s="95" t="s">
        <v>179</v>
      </c>
      <c r="H50" s="42"/>
      <c r="I50" s="42" t="s">
        <v>590</v>
      </c>
      <c r="J50" s="42"/>
      <c r="K50" s="96" t="s">
        <v>206</v>
      </c>
      <c r="L50" s="33" t="s">
        <v>144</v>
      </c>
      <c r="M50" s="99" t="s">
        <v>49</v>
      </c>
      <c r="N50" s="99" t="s">
        <v>33</v>
      </c>
    </row>
    <row r="51" spans="1:14" ht="13.15" customHeight="1">
      <c r="A51" s="2"/>
      <c r="B51" s="66"/>
      <c r="C51" s="331"/>
      <c r="D51" s="10">
        <f t="shared" si="2"/>
        <v>0.60416666666666663</v>
      </c>
      <c r="E51" s="10">
        <v>6.25E-2</v>
      </c>
      <c r="F51" s="115" t="s">
        <v>713</v>
      </c>
      <c r="G51" s="95" t="s">
        <v>178</v>
      </c>
      <c r="H51" s="42"/>
      <c r="I51" s="42" t="s">
        <v>590</v>
      </c>
      <c r="J51" s="42"/>
      <c r="K51" s="96" t="s">
        <v>33</v>
      </c>
      <c r="L51" s="33" t="s">
        <v>145</v>
      </c>
      <c r="M51" s="99" t="s">
        <v>27</v>
      </c>
      <c r="N51" s="99" t="s">
        <v>206</v>
      </c>
    </row>
    <row r="52" spans="1:14" ht="13.15" customHeight="1">
      <c r="A52" s="2"/>
      <c r="B52" s="66"/>
      <c r="C52" s="331"/>
      <c r="D52" s="10">
        <f t="shared" si="2"/>
        <v>0.66666666666666663</v>
      </c>
      <c r="E52" s="10">
        <v>6.9444444444444434E-2</v>
      </c>
      <c r="F52" s="115" t="s">
        <v>711</v>
      </c>
      <c r="G52" s="95" t="s">
        <v>13</v>
      </c>
      <c r="H52" s="42"/>
      <c r="I52" s="42" t="s">
        <v>590</v>
      </c>
      <c r="J52" s="42"/>
      <c r="K52" s="96" t="s">
        <v>183</v>
      </c>
      <c r="L52" s="43" t="s">
        <v>140</v>
      </c>
      <c r="M52" s="41" t="s">
        <v>204</v>
      </c>
      <c r="N52" s="41" t="s">
        <v>20</v>
      </c>
    </row>
    <row r="53" spans="1:14" ht="13.15" customHeight="1">
      <c r="A53" s="2"/>
      <c r="B53" s="66"/>
      <c r="C53" s="332"/>
      <c r="D53" s="70">
        <f>IF(E52&lt;&gt;"",D52+E52,0)</f>
        <v>0.73611111111111105</v>
      </c>
      <c r="E53" s="115">
        <v>5.2083333333333336E-2</v>
      </c>
      <c r="F53" s="290" t="s">
        <v>713</v>
      </c>
      <c r="G53" s="110" t="s">
        <v>204</v>
      </c>
      <c r="H53" s="104"/>
      <c r="I53" s="42" t="s">
        <v>590</v>
      </c>
      <c r="J53" s="104"/>
      <c r="K53" s="112" t="s">
        <v>207</v>
      </c>
      <c r="L53" s="116" t="s">
        <v>141</v>
      </c>
      <c r="M53" s="106" t="s">
        <v>12</v>
      </c>
      <c r="N53" s="106" t="s">
        <v>75</v>
      </c>
    </row>
    <row r="54" spans="1:14" ht="13.15" customHeight="1">
      <c r="A54" s="2"/>
      <c r="B54" s="68"/>
      <c r="C54" s="68"/>
      <c r="D54" s="107">
        <f>IF(E53&lt;&gt;"",D53+E53,0)</f>
        <v>0.78819444444444442</v>
      </c>
      <c r="E54" s="107"/>
      <c r="F54" s="291"/>
      <c r="G54" s="111"/>
      <c r="H54" s="103"/>
      <c r="I54" s="103" t="s">
        <v>80</v>
      </c>
      <c r="J54" s="103"/>
      <c r="K54" s="113"/>
      <c r="L54" s="108"/>
      <c r="M54" s="109"/>
      <c r="N54" s="109"/>
    </row>
    <row r="55" spans="1:14" ht="12.75" customHeight="1">
      <c r="A55" s="514" t="s">
        <v>115</v>
      </c>
      <c r="B55" s="515" t="s">
        <v>358</v>
      </c>
      <c r="C55" s="516"/>
      <c r="D55" s="520"/>
      <c r="E55" s="520"/>
      <c r="F55" s="520"/>
      <c r="G55" s="557"/>
      <c r="H55" s="516"/>
      <c r="I55" s="516"/>
      <c r="J55" s="516"/>
      <c r="K55" s="516"/>
      <c r="L55" s="517"/>
      <c r="M55" s="518"/>
      <c r="N55" s="518"/>
    </row>
    <row r="56" spans="1:14" ht="13.15" customHeight="1">
      <c r="A56" s="502">
        <v>44682</v>
      </c>
      <c r="B56" s="519" t="s">
        <v>2</v>
      </c>
      <c r="C56" s="519"/>
      <c r="D56" s="519" t="s">
        <v>3</v>
      </c>
      <c r="E56" s="558"/>
      <c r="F56" s="559"/>
      <c r="G56" s="560" t="s">
        <v>4</v>
      </c>
      <c r="H56" s="727" t="s">
        <v>5</v>
      </c>
      <c r="I56" s="728"/>
      <c r="J56" s="728"/>
      <c r="K56" s="560" t="s">
        <v>6</v>
      </c>
      <c r="L56" s="523" t="s">
        <v>34</v>
      </c>
      <c r="M56" s="519" t="s">
        <v>347</v>
      </c>
      <c r="N56" s="519" t="s">
        <v>352</v>
      </c>
    </row>
    <row r="57" spans="1:14" ht="13.15" customHeight="1">
      <c r="A57" s="530" t="s">
        <v>109</v>
      </c>
      <c r="B57" s="561" t="s">
        <v>66</v>
      </c>
      <c r="C57" s="561"/>
      <c r="D57" s="562">
        <v>0.41666666666666669</v>
      </c>
      <c r="E57" s="563"/>
      <c r="F57" s="564"/>
      <c r="G57" s="565"/>
      <c r="H57" s="566"/>
      <c r="I57" s="567" t="s">
        <v>10</v>
      </c>
      <c r="J57" s="566"/>
      <c r="K57" s="565"/>
      <c r="L57" s="568"/>
      <c r="M57" s="569"/>
      <c r="N57" s="734" t="s">
        <v>353</v>
      </c>
    </row>
    <row r="58" spans="1:14" ht="13.15" customHeight="1">
      <c r="A58" s="570"/>
      <c r="B58" s="571" t="s">
        <v>346</v>
      </c>
      <c r="C58" s="571"/>
      <c r="D58" s="572">
        <v>0.47916666666666669</v>
      </c>
      <c r="E58" s="573"/>
      <c r="F58" s="574"/>
      <c r="G58" s="575"/>
      <c r="H58" s="576"/>
      <c r="I58" s="577" t="s">
        <v>10</v>
      </c>
      <c r="J58" s="576"/>
      <c r="K58" s="575"/>
      <c r="L58" s="578"/>
      <c r="M58" s="579"/>
      <c r="N58" s="735"/>
    </row>
    <row r="59" spans="1:14" ht="13.15" customHeight="1">
      <c r="A59" s="530"/>
      <c r="B59" s="571"/>
      <c r="C59" s="571"/>
      <c r="D59" s="572">
        <v>0.54166666666666663</v>
      </c>
      <c r="E59" s="573"/>
      <c r="F59" s="574"/>
      <c r="G59" s="575"/>
      <c r="H59" s="576"/>
      <c r="I59" s="577" t="s">
        <v>10</v>
      </c>
      <c r="J59" s="576"/>
      <c r="K59" s="575"/>
      <c r="L59" s="578"/>
      <c r="M59" s="579"/>
      <c r="N59" s="735"/>
    </row>
    <row r="60" spans="1:14" ht="13.15" customHeight="1">
      <c r="A60" s="530"/>
      <c r="B60" s="580"/>
      <c r="C60" s="580"/>
      <c r="D60" s="581">
        <v>0.60416666666666663</v>
      </c>
      <c r="E60" s="582"/>
      <c r="F60" s="583"/>
      <c r="G60" s="584"/>
      <c r="H60" s="585"/>
      <c r="I60" s="586" t="s">
        <v>10</v>
      </c>
      <c r="J60" s="585"/>
      <c r="K60" s="584"/>
      <c r="L60" s="587"/>
      <c r="M60" s="588"/>
      <c r="N60" s="736"/>
    </row>
    <row r="61" spans="1:14" ht="13.15" customHeight="1">
      <c r="A61" s="530"/>
      <c r="B61" s="561" t="s">
        <v>66</v>
      </c>
      <c r="C61" s="561"/>
      <c r="D61" s="562">
        <v>0.41666666666666669</v>
      </c>
      <c r="E61" s="563"/>
      <c r="F61" s="564"/>
      <c r="G61" s="565" t="s">
        <v>333</v>
      </c>
      <c r="H61" s="566"/>
      <c r="I61" s="567" t="s">
        <v>10</v>
      </c>
      <c r="J61" s="566"/>
      <c r="K61" s="565" t="s">
        <v>334</v>
      </c>
      <c r="L61" s="568" t="s">
        <v>35</v>
      </c>
      <c r="M61" s="589" t="s">
        <v>348</v>
      </c>
      <c r="N61" s="590"/>
    </row>
    <row r="62" spans="1:14" ht="13.15" customHeight="1">
      <c r="A62" s="570"/>
      <c r="B62" s="571" t="s">
        <v>331</v>
      </c>
      <c r="C62" s="571"/>
      <c r="D62" s="572">
        <v>0.47916666666666669</v>
      </c>
      <c r="E62" s="573"/>
      <c r="F62" s="574"/>
      <c r="G62" s="575"/>
      <c r="H62" s="576"/>
      <c r="I62" s="577" t="s">
        <v>10</v>
      </c>
      <c r="J62" s="576"/>
      <c r="K62" s="575"/>
      <c r="L62" s="578" t="s">
        <v>35</v>
      </c>
      <c r="M62" s="579"/>
      <c r="N62" s="591"/>
    </row>
    <row r="63" spans="1:14" ht="13.15" customHeight="1">
      <c r="A63" s="530"/>
      <c r="B63" s="571"/>
      <c r="C63" s="571"/>
      <c r="D63" s="572">
        <v>0.54166666666666663</v>
      </c>
      <c r="E63" s="573"/>
      <c r="F63" s="574"/>
      <c r="G63" s="575" t="s">
        <v>344</v>
      </c>
      <c r="H63" s="576" t="s">
        <v>582</v>
      </c>
      <c r="I63" s="577" t="s">
        <v>10</v>
      </c>
      <c r="J63" s="576" t="s">
        <v>583</v>
      </c>
      <c r="K63" s="592" t="s">
        <v>335</v>
      </c>
      <c r="L63" s="578" t="s">
        <v>35</v>
      </c>
      <c r="M63" s="579"/>
      <c r="N63" s="591"/>
    </row>
    <row r="64" spans="1:14" ht="13.15" customHeight="1">
      <c r="A64" s="593"/>
      <c r="B64" s="580"/>
      <c r="C64" s="580"/>
      <c r="D64" s="581">
        <v>0.60416666666666663</v>
      </c>
      <c r="E64" s="582"/>
      <c r="F64" s="583"/>
      <c r="G64" s="584"/>
      <c r="H64" s="585"/>
      <c r="I64" s="586" t="s">
        <v>10</v>
      </c>
      <c r="J64" s="585"/>
      <c r="K64" s="584"/>
      <c r="L64" s="587" t="s">
        <v>35</v>
      </c>
      <c r="M64" s="588"/>
      <c r="N64" s="594"/>
    </row>
    <row r="65" spans="1:18" ht="12.75" customHeight="1">
      <c r="A65" s="5" t="s">
        <v>115</v>
      </c>
      <c r="B65" s="36" t="s">
        <v>70</v>
      </c>
      <c r="C65" s="67"/>
      <c r="D65" s="46"/>
      <c r="E65" s="46"/>
      <c r="F65" s="46"/>
      <c r="G65" s="98"/>
      <c r="H65" s="45"/>
      <c r="I65" s="45"/>
      <c r="J65" s="45"/>
      <c r="K65" s="45"/>
      <c r="L65" s="67"/>
      <c r="M65" s="47"/>
      <c r="N65" s="47"/>
    </row>
    <row r="66" spans="1:18" ht="13.15" customHeight="1">
      <c r="A66" s="6">
        <v>44689</v>
      </c>
      <c r="B66" s="51" t="s">
        <v>71</v>
      </c>
      <c r="C66" s="51"/>
      <c r="D66" s="11">
        <v>0.29166666666666669</v>
      </c>
      <c r="E66" s="11"/>
      <c r="F66" s="114"/>
      <c r="G66" s="37"/>
      <c r="H66" s="38"/>
      <c r="I66" s="103" t="s">
        <v>108</v>
      </c>
      <c r="J66" s="38"/>
      <c r="K66" s="39"/>
      <c r="L66" s="35"/>
      <c r="M66" s="9"/>
      <c r="N66" s="9"/>
    </row>
    <row r="67" spans="1:18" ht="13.15" customHeight="1">
      <c r="A67" s="2" t="s">
        <v>109</v>
      </c>
      <c r="B67" s="52"/>
      <c r="C67" s="35"/>
      <c r="D67" s="11">
        <v>0.3263888888888889</v>
      </c>
      <c r="E67" s="11">
        <v>6.25E-2</v>
      </c>
      <c r="F67" s="114" t="s">
        <v>711</v>
      </c>
      <c r="G67" s="37" t="s">
        <v>215</v>
      </c>
      <c r="H67" s="38" t="s">
        <v>587</v>
      </c>
      <c r="I67" s="38" t="s">
        <v>10</v>
      </c>
      <c r="J67" s="38" t="s">
        <v>586</v>
      </c>
      <c r="K67" s="39" t="s">
        <v>216</v>
      </c>
      <c r="L67" s="35" t="s">
        <v>147</v>
      </c>
      <c r="M67" s="9" t="s">
        <v>188</v>
      </c>
      <c r="N67" s="9" t="s">
        <v>75</v>
      </c>
    </row>
    <row r="68" spans="1:18" ht="13.15" customHeight="1">
      <c r="A68" s="1"/>
      <c r="B68" s="66"/>
      <c r="C68" s="331"/>
      <c r="D68" s="10">
        <f t="shared" ref="D68:D73" si="3">IF(E67&lt;&gt;"",D67+E67,0)</f>
        <v>0.3888888888888889</v>
      </c>
      <c r="E68" s="10">
        <v>5.5555555555555552E-2</v>
      </c>
      <c r="F68" s="115" t="s">
        <v>713</v>
      </c>
      <c r="G68" s="7" t="s">
        <v>188</v>
      </c>
      <c r="H68" s="40" t="s">
        <v>321</v>
      </c>
      <c r="I68" s="40" t="s">
        <v>10</v>
      </c>
      <c r="J68" s="40" t="s">
        <v>321</v>
      </c>
      <c r="K68" s="3" t="s">
        <v>217</v>
      </c>
      <c r="L68" s="33" t="s">
        <v>148</v>
      </c>
      <c r="M68" s="117" t="s">
        <v>213</v>
      </c>
      <c r="N68" s="117" t="s">
        <v>214</v>
      </c>
    </row>
    <row r="69" spans="1:18" ht="13.15" customHeight="1">
      <c r="A69" s="2"/>
      <c r="B69" s="66"/>
      <c r="C69" s="331"/>
      <c r="D69" s="10">
        <f t="shared" si="3"/>
        <v>0.44444444444444442</v>
      </c>
      <c r="E69" s="115">
        <v>5.5555555555555552E-2</v>
      </c>
      <c r="F69" s="115" t="s">
        <v>711</v>
      </c>
      <c r="G69" s="119" t="s">
        <v>235</v>
      </c>
      <c r="H69" s="40" t="s">
        <v>583</v>
      </c>
      <c r="I69" s="40" t="s">
        <v>10</v>
      </c>
      <c r="J69" s="40" t="s">
        <v>586</v>
      </c>
      <c r="K69" s="118" t="s">
        <v>233</v>
      </c>
      <c r="L69" s="33" t="s">
        <v>149</v>
      </c>
      <c r="M69" s="33" t="s">
        <v>230</v>
      </c>
      <c r="N69" s="33" t="s">
        <v>54</v>
      </c>
    </row>
    <row r="70" spans="1:18" ht="13.15" customHeight="1">
      <c r="A70" s="2"/>
      <c r="B70" s="66"/>
      <c r="C70" s="331"/>
      <c r="D70" s="10">
        <f t="shared" si="3"/>
        <v>0.5</v>
      </c>
      <c r="E70" s="115">
        <v>4.8611111111111112E-2</v>
      </c>
      <c r="F70" s="115" t="s">
        <v>713</v>
      </c>
      <c r="G70" s="7" t="s">
        <v>229</v>
      </c>
      <c r="H70" s="40" t="s">
        <v>319</v>
      </c>
      <c r="I70" s="40" t="s">
        <v>10</v>
      </c>
      <c r="J70" s="40" t="s">
        <v>320</v>
      </c>
      <c r="K70" s="3" t="s">
        <v>210</v>
      </c>
      <c r="L70" s="33" t="s">
        <v>150</v>
      </c>
      <c r="M70" s="33" t="s">
        <v>203</v>
      </c>
      <c r="N70" s="33" t="s">
        <v>205</v>
      </c>
    </row>
    <row r="71" spans="1:18" ht="13.15" customHeight="1">
      <c r="A71" s="2"/>
      <c r="B71" s="66"/>
      <c r="C71" s="331"/>
      <c r="D71" s="10">
        <f t="shared" si="3"/>
        <v>0.54861111111111116</v>
      </c>
      <c r="E71" s="10">
        <v>6.9444444444444434E-2</v>
      </c>
      <c r="F71" s="115" t="s">
        <v>711</v>
      </c>
      <c r="G71" s="95" t="s">
        <v>189</v>
      </c>
      <c r="H71" s="42" t="s">
        <v>586</v>
      </c>
      <c r="I71" s="42" t="s">
        <v>10</v>
      </c>
      <c r="J71" s="42" t="s">
        <v>589</v>
      </c>
      <c r="K71" s="96" t="s">
        <v>195</v>
      </c>
      <c r="L71" s="43" t="s">
        <v>163</v>
      </c>
      <c r="M71" s="99" t="s">
        <v>43</v>
      </c>
      <c r="N71" s="99" t="s">
        <v>187</v>
      </c>
    </row>
    <row r="72" spans="1:18" ht="13.15" customHeight="1">
      <c r="A72" s="2"/>
      <c r="B72" s="66"/>
      <c r="C72" s="331"/>
      <c r="D72" s="10">
        <f t="shared" si="3"/>
        <v>0.61805555555555558</v>
      </c>
      <c r="E72" s="10">
        <v>6.25E-2</v>
      </c>
      <c r="F72" s="115" t="s">
        <v>713</v>
      </c>
      <c r="G72" s="95" t="s">
        <v>43</v>
      </c>
      <c r="H72" s="42" t="s">
        <v>586</v>
      </c>
      <c r="I72" s="42" t="s">
        <v>10</v>
      </c>
      <c r="J72" s="42" t="s">
        <v>587</v>
      </c>
      <c r="K72" s="96" t="s">
        <v>187</v>
      </c>
      <c r="L72" s="43" t="s">
        <v>164</v>
      </c>
      <c r="M72" s="99" t="s">
        <v>197</v>
      </c>
      <c r="N72" s="99" t="s">
        <v>195</v>
      </c>
    </row>
    <row r="73" spans="1:18" ht="13.15" customHeight="1">
      <c r="A73" s="2"/>
      <c r="B73" s="66"/>
      <c r="C73" s="331"/>
      <c r="D73" s="10">
        <f t="shared" si="3"/>
        <v>0.68055555555555558</v>
      </c>
      <c r="E73" s="10">
        <v>6.9444444444444434E-2</v>
      </c>
      <c r="F73" s="115" t="s">
        <v>711</v>
      </c>
      <c r="G73" s="95" t="s">
        <v>124</v>
      </c>
      <c r="H73" s="42" t="s">
        <v>583</v>
      </c>
      <c r="I73" s="42" t="s">
        <v>10</v>
      </c>
      <c r="J73" s="42" t="s">
        <v>586</v>
      </c>
      <c r="K73" s="96" t="s">
        <v>50</v>
      </c>
      <c r="L73" s="43" t="s">
        <v>153</v>
      </c>
      <c r="M73" s="41" t="s">
        <v>120</v>
      </c>
      <c r="N73" s="41" t="s">
        <v>49</v>
      </c>
    </row>
    <row r="74" spans="1:18" ht="13.15" customHeight="1">
      <c r="A74" s="2"/>
      <c r="B74" s="66"/>
      <c r="C74" s="332"/>
      <c r="D74" s="70">
        <f>IF(E73&lt;&gt;"",D73+E73,0)</f>
        <v>0.75</v>
      </c>
      <c r="E74" s="115">
        <v>5.2083333333333336E-2</v>
      </c>
      <c r="F74" s="290" t="s">
        <v>713</v>
      </c>
      <c r="G74" s="110" t="s">
        <v>120</v>
      </c>
      <c r="H74" s="104" t="s">
        <v>582</v>
      </c>
      <c r="I74" s="104" t="s">
        <v>10</v>
      </c>
      <c r="J74" s="104" t="s">
        <v>588</v>
      </c>
      <c r="K74" s="112" t="s">
        <v>178</v>
      </c>
      <c r="L74" s="105" t="s">
        <v>154</v>
      </c>
      <c r="M74" s="106" t="s">
        <v>124</v>
      </c>
      <c r="N74" s="106" t="s">
        <v>50</v>
      </c>
    </row>
    <row r="75" spans="1:18" ht="13.15" customHeight="1">
      <c r="A75" s="2"/>
      <c r="B75" s="68"/>
      <c r="C75" s="68"/>
      <c r="D75" s="107">
        <f>IF(E74&lt;&gt;"",D74+E74,0)</f>
        <v>0.80208333333333337</v>
      </c>
      <c r="E75" s="107"/>
      <c r="F75" s="291"/>
      <c r="G75" s="111"/>
      <c r="H75" s="103"/>
      <c r="I75" s="103" t="s">
        <v>80</v>
      </c>
      <c r="J75" s="103"/>
      <c r="K75" s="113"/>
      <c r="L75" s="108"/>
      <c r="M75" s="109"/>
      <c r="N75" s="109"/>
    </row>
    <row r="76" spans="1:18" ht="13.15" customHeight="1">
      <c r="A76" s="495"/>
      <c r="B76" s="496"/>
      <c r="C76" s="496"/>
      <c r="D76" s="497"/>
      <c r="E76" s="497"/>
      <c r="F76" s="497"/>
      <c r="G76" s="498" t="s">
        <v>227</v>
      </c>
      <c r="H76" s="499"/>
      <c r="I76" s="499"/>
      <c r="J76" s="499"/>
      <c r="K76" s="500"/>
      <c r="L76" s="500"/>
      <c r="M76" s="501"/>
      <c r="N76" s="501"/>
      <c r="O76" s="72"/>
      <c r="P76" s="75"/>
      <c r="Q76" s="75"/>
      <c r="R76" s="75"/>
    </row>
    <row r="77" spans="1:18" ht="13.15" customHeight="1">
      <c r="A77" s="502">
        <v>44695</v>
      </c>
      <c r="B77" s="503" t="s">
        <v>118</v>
      </c>
      <c r="C77" s="503"/>
      <c r="D77" s="504">
        <v>0.52083333333333337</v>
      </c>
      <c r="E77" s="505"/>
      <c r="F77" s="505"/>
      <c r="G77" s="721" t="s">
        <v>228</v>
      </c>
      <c r="H77" s="722"/>
      <c r="I77" s="722"/>
      <c r="J77" s="722"/>
      <c r="K77" s="723"/>
      <c r="L77" s="506"/>
      <c r="M77" s="507"/>
      <c r="N77" s="507"/>
      <c r="O77" s="94"/>
      <c r="P77" s="75"/>
      <c r="Q77" s="75"/>
      <c r="R77" s="75"/>
    </row>
    <row r="78" spans="1:18" ht="12.75" customHeight="1">
      <c r="A78" s="508" t="s">
        <v>21</v>
      </c>
      <c r="B78" s="509" t="s">
        <v>246</v>
      </c>
      <c r="C78" s="509"/>
      <c r="D78" s="510"/>
      <c r="E78" s="511"/>
      <c r="F78" s="511"/>
      <c r="G78" s="724"/>
      <c r="H78" s="725"/>
      <c r="I78" s="725"/>
      <c r="J78" s="725"/>
      <c r="K78" s="726"/>
      <c r="L78" s="512"/>
      <c r="M78" s="513"/>
      <c r="N78" s="513"/>
      <c r="O78" s="94"/>
      <c r="P78" s="75"/>
      <c r="Q78" s="75"/>
      <c r="R78" s="75"/>
    </row>
    <row r="79" spans="1:18" ht="12.75" customHeight="1">
      <c r="A79" s="5" t="s">
        <v>116</v>
      </c>
      <c r="B79" s="36" t="s">
        <v>70</v>
      </c>
      <c r="C79" s="67"/>
      <c r="D79" s="46"/>
      <c r="E79" s="46"/>
      <c r="F79" s="46"/>
      <c r="G79" s="281" t="s">
        <v>577</v>
      </c>
      <c r="H79" s="45"/>
      <c r="I79" s="45"/>
      <c r="J79" s="45"/>
      <c r="K79" s="45"/>
      <c r="L79" s="67"/>
      <c r="M79" s="47"/>
      <c r="N79" s="47"/>
    </row>
    <row r="80" spans="1:18" ht="13.15" customHeight="1">
      <c r="A80" s="6">
        <v>44696</v>
      </c>
      <c r="B80" s="51" t="s">
        <v>71</v>
      </c>
      <c r="C80" s="51"/>
      <c r="D80" s="11">
        <v>0.29166666666666669</v>
      </c>
      <c r="E80" s="11"/>
      <c r="F80" s="114"/>
      <c r="G80" s="37"/>
      <c r="H80" s="38"/>
      <c r="I80" s="103" t="s">
        <v>108</v>
      </c>
      <c r="J80" s="38"/>
      <c r="K80" s="39"/>
      <c r="L80" s="35"/>
      <c r="M80" s="9"/>
      <c r="N80" s="9"/>
    </row>
    <row r="81" spans="1:14" ht="13.15" customHeight="1">
      <c r="A81" s="2" t="s">
        <v>109</v>
      </c>
      <c r="B81" s="52"/>
      <c r="C81" s="35"/>
      <c r="D81" s="11">
        <v>0.3263888888888889</v>
      </c>
      <c r="E81" s="11">
        <v>5.5555555555555552E-2</v>
      </c>
      <c r="F81" s="114" t="s">
        <v>711</v>
      </c>
      <c r="G81" s="37" t="s">
        <v>30</v>
      </c>
      <c r="H81" s="38" t="s">
        <v>670</v>
      </c>
      <c r="I81" s="38" t="s">
        <v>10</v>
      </c>
      <c r="J81" s="38" t="s">
        <v>671</v>
      </c>
      <c r="K81" s="39" t="s">
        <v>22</v>
      </c>
      <c r="L81" s="35" t="s">
        <v>218</v>
      </c>
      <c r="M81" s="9" t="s">
        <v>225</v>
      </c>
      <c r="N81" s="9" t="s">
        <v>224</v>
      </c>
    </row>
    <row r="82" spans="1:14" ht="13.15" customHeight="1">
      <c r="A82" s="1"/>
      <c r="B82" s="66"/>
      <c r="C82" s="331"/>
      <c r="D82" s="10">
        <f t="shared" ref="D82:D86" si="4">IF(E81&lt;&gt;"",D81+E81,0)</f>
        <v>0.38194444444444442</v>
      </c>
      <c r="E82" s="10">
        <v>4.8611111111111112E-2</v>
      </c>
      <c r="F82" s="115" t="s">
        <v>713</v>
      </c>
      <c r="G82" s="7" t="s">
        <v>222</v>
      </c>
      <c r="H82" s="40" t="s">
        <v>672</v>
      </c>
      <c r="I82" s="40" t="s">
        <v>10</v>
      </c>
      <c r="J82" s="40" t="s">
        <v>673</v>
      </c>
      <c r="K82" s="3" t="s">
        <v>221</v>
      </c>
      <c r="L82" s="33" t="s">
        <v>219</v>
      </c>
      <c r="M82" s="8" t="s">
        <v>30</v>
      </c>
      <c r="N82" s="8" t="s">
        <v>30</v>
      </c>
    </row>
    <row r="83" spans="1:14" ht="13.15" customHeight="1">
      <c r="A83" s="2"/>
      <c r="B83" s="66"/>
      <c r="C83" s="331"/>
      <c r="D83" s="10">
        <f t="shared" si="4"/>
        <v>0.43055555555555552</v>
      </c>
      <c r="E83" s="10">
        <v>6.9444444444444434E-2</v>
      </c>
      <c r="F83" s="115" t="s">
        <v>711</v>
      </c>
      <c r="G83" s="7" t="s">
        <v>220</v>
      </c>
      <c r="H83" s="40" t="s">
        <v>672</v>
      </c>
      <c r="I83" s="40" t="s">
        <v>10</v>
      </c>
      <c r="J83" s="40" t="s">
        <v>672</v>
      </c>
      <c r="K83" s="3" t="s">
        <v>19</v>
      </c>
      <c r="L83" s="43" t="s">
        <v>151</v>
      </c>
      <c r="M83" s="33" t="s">
        <v>200</v>
      </c>
      <c r="N83" s="33" t="s">
        <v>75</v>
      </c>
    </row>
    <row r="84" spans="1:14" ht="13.15" customHeight="1">
      <c r="A84" s="2"/>
      <c r="B84" s="66"/>
      <c r="C84" s="331"/>
      <c r="D84" s="10">
        <f t="shared" si="4"/>
        <v>0.49999999999999994</v>
      </c>
      <c r="E84" s="10">
        <v>6.25E-2</v>
      </c>
      <c r="F84" s="115" t="s">
        <v>713</v>
      </c>
      <c r="G84" s="7" t="s">
        <v>185</v>
      </c>
      <c r="H84" s="40" t="s">
        <v>672</v>
      </c>
      <c r="I84" s="40" t="s">
        <v>10</v>
      </c>
      <c r="J84" s="40" t="s">
        <v>673</v>
      </c>
      <c r="K84" s="3" t="s">
        <v>231</v>
      </c>
      <c r="L84" s="43" t="s">
        <v>152</v>
      </c>
      <c r="M84" s="33" t="s">
        <v>73</v>
      </c>
      <c r="N84" s="33" t="s">
        <v>19</v>
      </c>
    </row>
    <row r="85" spans="1:14" ht="13.15" customHeight="1">
      <c r="A85" s="2"/>
      <c r="B85" s="66"/>
      <c r="C85" s="331"/>
      <c r="D85" s="10">
        <f t="shared" si="4"/>
        <v>0.5625</v>
      </c>
      <c r="E85" s="10">
        <v>6.9444444444444434E-2</v>
      </c>
      <c r="F85" s="115" t="s">
        <v>711</v>
      </c>
      <c r="G85" s="95" t="s">
        <v>50</v>
      </c>
      <c r="H85" s="42" t="s">
        <v>671</v>
      </c>
      <c r="I85" s="42" t="s">
        <v>10</v>
      </c>
      <c r="J85" s="42" t="s">
        <v>670</v>
      </c>
      <c r="K85" s="96" t="s">
        <v>206</v>
      </c>
      <c r="L85" s="33" t="s">
        <v>157</v>
      </c>
      <c r="M85" s="99" t="s">
        <v>27</v>
      </c>
      <c r="N85" s="99" t="s">
        <v>28</v>
      </c>
    </row>
    <row r="86" spans="1:14" ht="13.15" customHeight="1">
      <c r="A86" s="2"/>
      <c r="B86" s="66"/>
      <c r="C86" s="331"/>
      <c r="D86" s="10">
        <f t="shared" si="4"/>
        <v>0.63194444444444442</v>
      </c>
      <c r="E86" s="10">
        <v>6.25E-2</v>
      </c>
      <c r="F86" s="115" t="s">
        <v>713</v>
      </c>
      <c r="G86" s="95" t="s">
        <v>179</v>
      </c>
      <c r="H86" s="42" t="s">
        <v>673</v>
      </c>
      <c r="I86" s="42" t="s">
        <v>10</v>
      </c>
      <c r="J86" s="42" t="s">
        <v>670</v>
      </c>
      <c r="K86" s="96" t="s">
        <v>28</v>
      </c>
      <c r="L86" s="33" t="s">
        <v>158</v>
      </c>
      <c r="M86" s="99" t="s">
        <v>50</v>
      </c>
      <c r="N86" s="99" t="s">
        <v>206</v>
      </c>
    </row>
    <row r="87" spans="1:14" ht="13.15" customHeight="1">
      <c r="A87" s="2"/>
      <c r="B87" s="66"/>
      <c r="C87" s="331"/>
      <c r="D87" s="288">
        <v>0.70833333333333337</v>
      </c>
      <c r="E87" s="10">
        <v>7.6388888888888895E-2</v>
      </c>
      <c r="F87" s="115"/>
      <c r="G87" s="95"/>
      <c r="H87" s="42"/>
      <c r="I87" s="42" t="s">
        <v>10</v>
      </c>
      <c r="J87" s="42"/>
      <c r="K87" s="96"/>
      <c r="L87" s="43" t="s">
        <v>134</v>
      </c>
      <c r="M87" s="41"/>
      <c r="N87" s="41"/>
    </row>
    <row r="88" spans="1:14" ht="13.15" customHeight="1">
      <c r="A88" s="2"/>
      <c r="B88" s="66"/>
      <c r="C88" s="332"/>
      <c r="D88" s="289">
        <f>IF(E87&lt;&gt;"",D87+E87,0)</f>
        <v>0.78472222222222232</v>
      </c>
      <c r="E88" s="70">
        <v>7.6388888888888895E-2</v>
      </c>
      <c r="F88" s="290"/>
      <c r="G88" s="110"/>
      <c r="H88" s="104"/>
      <c r="I88" s="104" t="s">
        <v>10</v>
      </c>
      <c r="J88" s="104"/>
      <c r="K88" s="112"/>
      <c r="L88" s="105" t="s">
        <v>135</v>
      </c>
      <c r="M88" s="106"/>
      <c r="N88" s="106"/>
    </row>
    <row r="89" spans="1:14" ht="13.15" customHeight="1">
      <c r="A89" s="2"/>
      <c r="B89" s="68"/>
      <c r="C89" s="68"/>
      <c r="D89" s="107">
        <f>IF(E88&lt;&gt;"",D88+E88,0)</f>
        <v>0.86111111111111116</v>
      </c>
      <c r="E89" s="107"/>
      <c r="F89" s="291"/>
      <c r="G89" s="111"/>
      <c r="H89" s="103"/>
      <c r="I89" s="103" t="s">
        <v>80</v>
      </c>
      <c r="J89" s="103"/>
      <c r="K89" s="113"/>
      <c r="L89" s="108"/>
      <c r="M89" s="109"/>
      <c r="N89" s="109"/>
    </row>
    <row r="90" spans="1:14" ht="12.75" customHeight="1">
      <c r="A90" s="495"/>
      <c r="B90" s="515" t="s">
        <v>358</v>
      </c>
      <c r="C90" s="516"/>
      <c r="D90" s="520"/>
      <c r="E90" s="520"/>
      <c r="F90" s="520"/>
      <c r="G90" s="557"/>
      <c r="H90" s="516"/>
      <c r="I90" s="516"/>
      <c r="J90" s="516"/>
      <c r="K90" s="516"/>
      <c r="L90" s="517"/>
      <c r="M90" s="518"/>
      <c r="N90" s="518"/>
    </row>
    <row r="91" spans="1:14" ht="13.15" customHeight="1">
      <c r="A91" s="502">
        <v>44696</v>
      </c>
      <c r="B91" s="519" t="s">
        <v>2</v>
      </c>
      <c r="C91" s="519"/>
      <c r="D91" s="519" t="s">
        <v>3</v>
      </c>
      <c r="E91" s="558"/>
      <c r="F91" s="559"/>
      <c r="G91" s="560" t="s">
        <v>4</v>
      </c>
      <c r="H91" s="727" t="s">
        <v>5</v>
      </c>
      <c r="I91" s="728"/>
      <c r="J91" s="728"/>
      <c r="K91" s="560" t="s">
        <v>6</v>
      </c>
      <c r="L91" s="523" t="s">
        <v>34</v>
      </c>
      <c r="M91" s="519" t="s">
        <v>347</v>
      </c>
      <c r="N91" s="519" t="s">
        <v>352</v>
      </c>
    </row>
    <row r="92" spans="1:14" ht="13.15" customHeight="1">
      <c r="A92" s="530" t="s">
        <v>109</v>
      </c>
      <c r="B92" s="561" t="s">
        <v>66</v>
      </c>
      <c r="C92" s="561"/>
      <c r="D92" s="562">
        <v>0.41666666666666669</v>
      </c>
      <c r="E92" s="563"/>
      <c r="F92" s="595"/>
      <c r="G92" s="527"/>
      <c r="H92" s="596"/>
      <c r="I92" s="528" t="s">
        <v>10</v>
      </c>
      <c r="J92" s="596"/>
      <c r="K92" s="529"/>
      <c r="L92" s="597" t="s">
        <v>35</v>
      </c>
      <c r="M92" s="598" t="s">
        <v>349</v>
      </c>
      <c r="N92" s="590"/>
    </row>
    <row r="93" spans="1:14" ht="13.15" customHeight="1">
      <c r="A93" s="530"/>
      <c r="B93" s="599" t="s">
        <v>332</v>
      </c>
      <c r="C93" s="599"/>
      <c r="D93" s="572">
        <v>0.47916666666666669</v>
      </c>
      <c r="E93" s="573"/>
      <c r="F93" s="600"/>
      <c r="G93" s="532"/>
      <c r="H93" s="534"/>
      <c r="I93" s="534" t="s">
        <v>10</v>
      </c>
      <c r="J93" s="534"/>
      <c r="K93" s="535"/>
      <c r="L93" s="601" t="s">
        <v>35</v>
      </c>
      <c r="M93" s="591"/>
      <c r="N93" s="591"/>
    </row>
    <row r="94" spans="1:14" ht="13.15" customHeight="1">
      <c r="A94" s="602"/>
      <c r="B94" s="571"/>
      <c r="C94" s="571"/>
      <c r="D94" s="572">
        <v>0.54166666666666663</v>
      </c>
      <c r="E94" s="573"/>
      <c r="F94" s="600"/>
      <c r="G94" s="603" t="s">
        <v>345</v>
      </c>
      <c r="H94" s="534" t="s">
        <v>673</v>
      </c>
      <c r="I94" s="534" t="s">
        <v>10</v>
      </c>
      <c r="J94" s="534" t="s">
        <v>674</v>
      </c>
      <c r="K94" s="535" t="s">
        <v>585</v>
      </c>
      <c r="L94" s="601" t="s">
        <v>35</v>
      </c>
      <c r="M94" s="591"/>
      <c r="N94" s="591"/>
    </row>
    <row r="95" spans="1:14" ht="13.15" customHeight="1">
      <c r="A95" s="602"/>
      <c r="B95" s="580"/>
      <c r="C95" s="580"/>
      <c r="D95" s="581">
        <v>0.60416666666666663</v>
      </c>
      <c r="E95" s="582"/>
      <c r="F95" s="604"/>
      <c r="G95" s="552"/>
      <c r="H95" s="605"/>
      <c r="I95" s="553" t="s">
        <v>10</v>
      </c>
      <c r="J95" s="605"/>
      <c r="K95" s="606"/>
      <c r="L95" s="594" t="s">
        <v>35</v>
      </c>
      <c r="M95" s="607"/>
      <c r="N95" s="594"/>
    </row>
    <row r="96" spans="1:14" ht="12.75" customHeight="1">
      <c r="A96" s="495"/>
      <c r="B96" s="515" t="s">
        <v>358</v>
      </c>
      <c r="C96" s="516"/>
      <c r="D96" s="520"/>
      <c r="E96" s="520"/>
      <c r="F96" s="520"/>
      <c r="G96" s="557"/>
      <c r="H96" s="516"/>
      <c r="I96" s="516"/>
      <c r="J96" s="516"/>
      <c r="K96" s="516"/>
      <c r="L96" s="517"/>
      <c r="M96" s="518"/>
      <c r="N96" s="518"/>
    </row>
    <row r="97" spans="1:14" ht="13.15" customHeight="1">
      <c r="A97" s="502">
        <v>44703</v>
      </c>
      <c r="B97" s="519" t="s">
        <v>2</v>
      </c>
      <c r="C97" s="519"/>
      <c r="D97" s="519" t="s">
        <v>3</v>
      </c>
      <c r="E97" s="558"/>
      <c r="F97" s="559"/>
      <c r="G97" s="560" t="s">
        <v>4</v>
      </c>
      <c r="H97" s="727" t="s">
        <v>5</v>
      </c>
      <c r="I97" s="728"/>
      <c r="J97" s="728"/>
      <c r="K97" s="560" t="s">
        <v>6</v>
      </c>
      <c r="L97" s="523" t="s">
        <v>34</v>
      </c>
      <c r="M97" s="519" t="s">
        <v>347</v>
      </c>
      <c r="N97" s="519" t="s">
        <v>352</v>
      </c>
    </row>
    <row r="98" spans="1:14" ht="13.15" customHeight="1">
      <c r="A98" s="530" t="s">
        <v>109</v>
      </c>
      <c r="B98" s="608" t="s">
        <v>350</v>
      </c>
      <c r="C98" s="608"/>
      <c r="D98" s="562">
        <v>0.41666666666666669</v>
      </c>
      <c r="E98" s="563"/>
      <c r="F98" s="595"/>
      <c r="G98" s="527"/>
      <c r="H98" s="596"/>
      <c r="I98" s="528" t="s">
        <v>10</v>
      </c>
      <c r="J98" s="596"/>
      <c r="K98" s="529"/>
      <c r="L98" s="597" t="s">
        <v>35</v>
      </c>
      <c r="M98" s="590" t="s">
        <v>35</v>
      </c>
      <c r="N98" s="734" t="s">
        <v>353</v>
      </c>
    </row>
    <row r="99" spans="1:14" ht="13.15" customHeight="1">
      <c r="A99" s="530"/>
      <c r="B99" s="599" t="s">
        <v>351</v>
      </c>
      <c r="C99" s="599"/>
      <c r="D99" s="572">
        <v>0.47916666666666669</v>
      </c>
      <c r="E99" s="573"/>
      <c r="F99" s="600"/>
      <c r="G99" s="532"/>
      <c r="H99" s="534"/>
      <c r="I99" s="534" t="s">
        <v>10</v>
      </c>
      <c r="J99" s="534"/>
      <c r="K99" s="535"/>
      <c r="L99" s="601" t="s">
        <v>35</v>
      </c>
      <c r="M99" s="591" t="s">
        <v>35</v>
      </c>
      <c r="N99" s="735"/>
    </row>
    <row r="100" spans="1:14" ht="13.15" customHeight="1">
      <c r="A100" s="602"/>
      <c r="B100" s="571"/>
      <c r="C100" s="571"/>
      <c r="D100" s="572">
        <v>0.54166666666666663</v>
      </c>
      <c r="E100" s="573"/>
      <c r="F100" s="600"/>
      <c r="G100" s="532"/>
      <c r="H100" s="534"/>
      <c r="I100" s="534" t="s">
        <v>10</v>
      </c>
      <c r="J100" s="534"/>
      <c r="K100" s="540"/>
      <c r="L100" s="601" t="s">
        <v>35</v>
      </c>
      <c r="M100" s="591" t="s">
        <v>35</v>
      </c>
      <c r="N100" s="735"/>
    </row>
    <row r="101" spans="1:14" ht="13.15" customHeight="1">
      <c r="A101" s="602"/>
      <c r="B101" s="580"/>
      <c r="C101" s="580"/>
      <c r="D101" s="581">
        <v>0.60416666666666663</v>
      </c>
      <c r="E101" s="582"/>
      <c r="F101" s="604"/>
      <c r="G101" s="552"/>
      <c r="H101" s="605"/>
      <c r="I101" s="553" t="s">
        <v>10</v>
      </c>
      <c r="J101" s="605"/>
      <c r="K101" s="606"/>
      <c r="L101" s="594" t="s">
        <v>35</v>
      </c>
      <c r="M101" s="607" t="s">
        <v>35</v>
      </c>
      <c r="N101" s="736"/>
    </row>
    <row r="102" spans="1:14" ht="12.75" customHeight="1">
      <c r="A102" s="5" t="s">
        <v>117</v>
      </c>
      <c r="B102" s="36" t="s">
        <v>70</v>
      </c>
      <c r="C102" s="67"/>
      <c r="D102" s="46"/>
      <c r="E102" s="46"/>
      <c r="F102" s="46"/>
      <c r="G102" s="281" t="s">
        <v>677</v>
      </c>
      <c r="H102" s="287"/>
      <c r="I102" s="287"/>
      <c r="J102" s="287"/>
      <c r="K102" s="287"/>
      <c r="L102" s="67"/>
      <c r="M102" s="47"/>
      <c r="N102" s="47"/>
    </row>
    <row r="103" spans="1:14" ht="13.15" customHeight="1">
      <c r="A103" s="6">
        <v>44710</v>
      </c>
      <c r="B103" s="51" t="s">
        <v>71</v>
      </c>
      <c r="C103" s="51"/>
      <c r="D103" s="11">
        <v>0.29166666666666669</v>
      </c>
      <c r="E103" s="11"/>
      <c r="F103" s="114"/>
      <c r="G103" s="37"/>
      <c r="H103" s="38"/>
      <c r="I103" s="103" t="s">
        <v>108</v>
      </c>
      <c r="J103" s="38"/>
      <c r="K103" s="39"/>
      <c r="L103" s="35"/>
      <c r="M103" s="9"/>
      <c r="N103" s="9"/>
    </row>
    <row r="104" spans="1:14" ht="13.15" customHeight="1">
      <c r="A104" s="2" t="s">
        <v>109</v>
      </c>
      <c r="B104" s="52"/>
      <c r="C104" s="35"/>
      <c r="D104" s="11">
        <v>0.3263888888888889</v>
      </c>
      <c r="E104" s="11">
        <v>6.25E-2</v>
      </c>
      <c r="F104" s="114" t="s">
        <v>711</v>
      </c>
      <c r="G104" s="37" t="s">
        <v>11</v>
      </c>
      <c r="H104" s="38" t="s">
        <v>703</v>
      </c>
      <c r="I104" s="38" t="s">
        <v>10</v>
      </c>
      <c r="J104" s="38" t="s">
        <v>706</v>
      </c>
      <c r="K104" s="39" t="s">
        <v>32</v>
      </c>
      <c r="L104" s="35" t="s">
        <v>159</v>
      </c>
      <c r="M104" s="9" t="s">
        <v>24</v>
      </c>
      <c r="N104" s="9" t="s">
        <v>186</v>
      </c>
    </row>
    <row r="105" spans="1:14" ht="13.15" customHeight="1">
      <c r="A105" s="1"/>
      <c r="B105" s="66"/>
      <c r="C105" s="331"/>
      <c r="D105" s="10">
        <f t="shared" ref="D105:D110" si="5">IF(E104&lt;&gt;"",D104+E104,0)</f>
        <v>0.3888888888888889</v>
      </c>
      <c r="E105" s="10">
        <v>5.5555555555555552E-2</v>
      </c>
      <c r="F105" s="115" t="s">
        <v>713</v>
      </c>
      <c r="G105" s="7" t="s">
        <v>226</v>
      </c>
      <c r="H105" s="40" t="s">
        <v>703</v>
      </c>
      <c r="I105" s="40" t="s">
        <v>10</v>
      </c>
      <c r="J105" s="40" t="s">
        <v>704</v>
      </c>
      <c r="K105" s="3" t="s">
        <v>212</v>
      </c>
      <c r="L105" s="33" t="s">
        <v>160</v>
      </c>
      <c r="M105" s="8" t="s">
        <v>11</v>
      </c>
      <c r="N105" s="8" t="s">
        <v>32</v>
      </c>
    </row>
    <row r="106" spans="1:14" ht="13.15" customHeight="1">
      <c r="A106" s="2"/>
      <c r="B106" s="66"/>
      <c r="C106" s="331"/>
      <c r="D106" s="10">
        <f t="shared" si="5"/>
        <v>0.44444444444444442</v>
      </c>
      <c r="E106" s="10">
        <v>5.5555555555555552E-2</v>
      </c>
      <c r="F106" s="115" t="s">
        <v>711</v>
      </c>
      <c r="G106" s="7" t="s">
        <v>14</v>
      </c>
      <c r="H106" s="40" t="s">
        <v>705</v>
      </c>
      <c r="I106" s="40" t="s">
        <v>10</v>
      </c>
      <c r="J106" s="40" t="s">
        <v>703</v>
      </c>
      <c r="K106" s="3" t="s">
        <v>31</v>
      </c>
      <c r="L106" s="33" t="s">
        <v>161</v>
      </c>
      <c r="M106" s="33" t="s">
        <v>16</v>
      </c>
      <c r="N106" s="33" t="s">
        <v>24</v>
      </c>
    </row>
    <row r="107" spans="1:14" ht="13.15" customHeight="1">
      <c r="A107" s="2"/>
      <c r="B107" s="66"/>
      <c r="C107" s="331"/>
      <c r="D107" s="10">
        <f t="shared" si="5"/>
        <v>0.5</v>
      </c>
      <c r="E107" s="10">
        <v>4.8611111111111112E-2</v>
      </c>
      <c r="F107" s="115" t="s">
        <v>713</v>
      </c>
      <c r="G107" s="7" t="s">
        <v>16</v>
      </c>
      <c r="H107" s="40" t="s">
        <v>703</v>
      </c>
      <c r="I107" s="40" t="s">
        <v>10</v>
      </c>
      <c r="J107" s="40" t="s">
        <v>707</v>
      </c>
      <c r="K107" s="3" t="s">
        <v>226</v>
      </c>
      <c r="L107" s="33" t="s">
        <v>162</v>
      </c>
      <c r="M107" s="33" t="s">
        <v>14</v>
      </c>
      <c r="N107" s="33" t="s">
        <v>31</v>
      </c>
    </row>
    <row r="108" spans="1:14" ht="13.15" customHeight="1">
      <c r="A108" s="2"/>
      <c r="B108" s="66"/>
      <c r="C108" s="331"/>
      <c r="D108" s="10">
        <f t="shared" si="5"/>
        <v>0.54861111111111116</v>
      </c>
      <c r="E108" s="10">
        <v>6.9444444444444434E-2</v>
      </c>
      <c r="F108" s="115" t="s">
        <v>711</v>
      </c>
      <c r="G108" s="292" t="s">
        <v>629</v>
      </c>
      <c r="H108" s="42" t="s">
        <v>707</v>
      </c>
      <c r="I108" s="42" t="s">
        <v>10</v>
      </c>
      <c r="J108" s="42" t="s">
        <v>703</v>
      </c>
      <c r="K108" s="293" t="s">
        <v>42</v>
      </c>
      <c r="L108" s="43" t="s">
        <v>168</v>
      </c>
      <c r="M108" s="294" t="s">
        <v>675</v>
      </c>
      <c r="N108" s="294" t="s">
        <v>43</v>
      </c>
    </row>
    <row r="109" spans="1:14" ht="13.15" customHeight="1">
      <c r="A109" s="2"/>
      <c r="B109" s="66"/>
      <c r="C109" s="331"/>
      <c r="D109" s="10">
        <f t="shared" si="5"/>
        <v>0.61805555555555558</v>
      </c>
      <c r="E109" s="10">
        <v>6.25E-2</v>
      </c>
      <c r="F109" s="115" t="s">
        <v>713</v>
      </c>
      <c r="G109" s="292" t="s">
        <v>676</v>
      </c>
      <c r="H109" s="42" t="s">
        <v>706</v>
      </c>
      <c r="I109" s="42" t="s">
        <v>10</v>
      </c>
      <c r="J109" s="42" t="s">
        <v>703</v>
      </c>
      <c r="K109" s="293" t="s">
        <v>43</v>
      </c>
      <c r="L109" s="43" t="s">
        <v>169</v>
      </c>
      <c r="M109" s="294" t="s">
        <v>41</v>
      </c>
      <c r="N109" s="294" t="s">
        <v>42</v>
      </c>
    </row>
    <row r="110" spans="1:14" ht="13.15" customHeight="1">
      <c r="A110" s="2"/>
      <c r="B110" s="66"/>
      <c r="C110" s="331"/>
      <c r="D110" s="10">
        <f t="shared" si="5"/>
        <v>0.68055555555555558</v>
      </c>
      <c r="E110" s="10">
        <v>6.9444444444444434E-2</v>
      </c>
      <c r="F110" s="115" t="s">
        <v>711</v>
      </c>
      <c r="G110" s="95" t="s">
        <v>204</v>
      </c>
      <c r="H110" s="42" t="s">
        <v>708</v>
      </c>
      <c r="I110" s="42" t="s">
        <v>10</v>
      </c>
      <c r="J110" s="42" t="s">
        <v>709</v>
      </c>
      <c r="K110" s="96" t="s">
        <v>121</v>
      </c>
      <c r="L110" s="43" t="s">
        <v>155</v>
      </c>
      <c r="M110" s="41" t="s">
        <v>12</v>
      </c>
      <c r="N110" s="41" t="s">
        <v>18</v>
      </c>
    </row>
    <row r="111" spans="1:14" ht="13.15" customHeight="1">
      <c r="A111" s="2"/>
      <c r="B111" s="66"/>
      <c r="C111" s="332"/>
      <c r="D111" s="70">
        <f>IF(E110&lt;&gt;"",D110+E110,0)</f>
        <v>0.75</v>
      </c>
      <c r="E111" s="115">
        <v>5.2083333333333336E-2</v>
      </c>
      <c r="F111" s="290" t="s">
        <v>713</v>
      </c>
      <c r="G111" s="110" t="s">
        <v>13</v>
      </c>
      <c r="H111" s="104" t="s">
        <v>708</v>
      </c>
      <c r="I111" s="104" t="s">
        <v>10</v>
      </c>
      <c r="J111" s="104" t="s">
        <v>703</v>
      </c>
      <c r="K111" s="112" t="s">
        <v>18</v>
      </c>
      <c r="L111" s="105" t="s">
        <v>156</v>
      </c>
      <c r="M111" s="106" t="s">
        <v>204</v>
      </c>
      <c r="N111" s="106" t="s">
        <v>121</v>
      </c>
    </row>
    <row r="112" spans="1:14" ht="13.15" customHeight="1">
      <c r="A112" s="4"/>
      <c r="B112" s="69"/>
      <c r="C112" s="69"/>
      <c r="D112" s="107">
        <f>IF(E111&lt;&gt;"",D111+E111,0)</f>
        <v>0.80208333333333337</v>
      </c>
      <c r="E112" s="107"/>
      <c r="F112" s="291"/>
      <c r="G112" s="111"/>
      <c r="H112" s="103"/>
      <c r="I112" s="103" t="s">
        <v>80</v>
      </c>
      <c r="J112" s="103"/>
      <c r="K112" s="113"/>
      <c r="L112" s="108"/>
      <c r="M112" s="109"/>
      <c r="N112" s="109"/>
    </row>
    <row r="113" spans="1:18" ht="12.75" customHeight="1">
      <c r="A113" s="495"/>
      <c r="B113" s="515" t="s">
        <v>358</v>
      </c>
      <c r="C113" s="516"/>
      <c r="D113" s="520"/>
      <c r="E113" s="520"/>
      <c r="F113" s="520"/>
      <c r="G113" s="557"/>
      <c r="H113" s="516"/>
      <c r="I113" s="516"/>
      <c r="J113" s="516"/>
      <c r="K113" s="516"/>
      <c r="L113" s="517"/>
      <c r="M113" s="518"/>
      <c r="N113" s="518"/>
    </row>
    <row r="114" spans="1:18" ht="13.15" customHeight="1">
      <c r="A114" s="502">
        <v>44710</v>
      </c>
      <c r="B114" s="519" t="s">
        <v>2</v>
      </c>
      <c r="C114" s="519"/>
      <c r="D114" s="519" t="s">
        <v>3</v>
      </c>
      <c r="E114" s="558"/>
      <c r="F114" s="559"/>
      <c r="G114" s="560" t="s">
        <v>4</v>
      </c>
      <c r="H114" s="727" t="s">
        <v>5</v>
      </c>
      <c r="I114" s="728"/>
      <c r="J114" s="728"/>
      <c r="K114" s="560" t="s">
        <v>6</v>
      </c>
      <c r="L114" s="523" t="s">
        <v>34</v>
      </c>
      <c r="M114" s="519" t="s">
        <v>347</v>
      </c>
      <c r="N114" s="519" t="s">
        <v>352</v>
      </c>
    </row>
    <row r="115" spans="1:18" ht="13.15" customHeight="1">
      <c r="A115" s="530" t="s">
        <v>109</v>
      </c>
      <c r="B115" s="608" t="s">
        <v>350</v>
      </c>
      <c r="C115" s="608"/>
      <c r="D115" s="562">
        <v>0.41666666666666669</v>
      </c>
      <c r="E115" s="563"/>
      <c r="F115" s="595"/>
      <c r="G115" s="527"/>
      <c r="H115" s="596"/>
      <c r="I115" s="528" t="s">
        <v>354</v>
      </c>
      <c r="J115" s="596"/>
      <c r="K115" s="529"/>
      <c r="L115" s="597" t="s">
        <v>35</v>
      </c>
      <c r="M115" s="590" t="s">
        <v>35</v>
      </c>
      <c r="N115" s="590"/>
    </row>
    <row r="116" spans="1:18" ht="13.15" customHeight="1">
      <c r="A116" s="530"/>
      <c r="B116" s="599" t="s">
        <v>351</v>
      </c>
      <c r="C116" s="599"/>
      <c r="D116" s="572">
        <v>0.47916666666666669</v>
      </c>
      <c r="E116" s="573"/>
      <c r="F116" s="600"/>
      <c r="G116" s="609"/>
      <c r="H116" s="605"/>
      <c r="I116" s="553" t="s">
        <v>354</v>
      </c>
      <c r="J116" s="605"/>
      <c r="K116" s="554"/>
      <c r="L116" s="594" t="s">
        <v>35</v>
      </c>
      <c r="M116" s="591" t="s">
        <v>35</v>
      </c>
      <c r="N116" s="594"/>
    </row>
    <row r="117" spans="1:18" ht="13.15" customHeight="1">
      <c r="A117" s="495"/>
      <c r="B117" s="496"/>
      <c r="C117" s="496"/>
      <c r="D117" s="497"/>
      <c r="E117" s="497"/>
      <c r="F117" s="497"/>
      <c r="G117" s="498" t="s">
        <v>244</v>
      </c>
      <c r="H117" s="499"/>
      <c r="I117" s="499"/>
      <c r="J117" s="499"/>
      <c r="K117" s="500"/>
      <c r="L117" s="500"/>
      <c r="M117" s="501"/>
      <c r="N117" s="501"/>
      <c r="O117" s="72"/>
      <c r="P117" s="75"/>
      <c r="Q117" s="75"/>
      <c r="R117" s="75"/>
    </row>
    <row r="118" spans="1:18" ht="13.15" customHeight="1">
      <c r="A118" s="502">
        <v>44716</v>
      </c>
      <c r="B118" s="503" t="s">
        <v>118</v>
      </c>
      <c r="C118" s="503"/>
      <c r="D118" s="504">
        <v>0.52083333333333337</v>
      </c>
      <c r="E118" s="505"/>
      <c r="F118" s="505"/>
      <c r="G118" s="721" t="s">
        <v>81</v>
      </c>
      <c r="H118" s="722"/>
      <c r="I118" s="722"/>
      <c r="J118" s="722"/>
      <c r="K118" s="723"/>
      <c r="L118" s="506"/>
      <c r="M118" s="507"/>
      <c r="N118" s="507"/>
      <c r="O118" s="94"/>
      <c r="P118" s="75"/>
      <c r="Q118" s="75"/>
      <c r="R118" s="75"/>
    </row>
    <row r="119" spans="1:18" ht="12.75" customHeight="1">
      <c r="A119" s="508" t="s">
        <v>269</v>
      </c>
      <c r="B119" s="509" t="s">
        <v>246</v>
      </c>
      <c r="C119" s="509"/>
      <c r="D119" s="510"/>
      <c r="E119" s="511"/>
      <c r="F119" s="511"/>
      <c r="G119" s="724"/>
      <c r="H119" s="725"/>
      <c r="I119" s="725"/>
      <c r="J119" s="725"/>
      <c r="K119" s="726"/>
      <c r="L119" s="512"/>
      <c r="M119" s="513"/>
      <c r="N119" s="513"/>
      <c r="O119" s="94"/>
      <c r="P119" s="75"/>
      <c r="Q119" s="75"/>
      <c r="R119" s="75"/>
    </row>
    <row r="120" spans="1:18" ht="12.75" customHeight="1">
      <c r="A120" s="5" t="s">
        <v>283</v>
      </c>
      <c r="B120" s="36" t="s">
        <v>70</v>
      </c>
      <c r="C120" s="67"/>
      <c r="D120" s="46"/>
      <c r="E120" s="46"/>
      <c r="F120" s="46"/>
      <c r="G120" s="98"/>
      <c r="H120" s="45"/>
      <c r="I120" s="45"/>
      <c r="J120" s="45"/>
      <c r="K120" s="45"/>
      <c r="L120" s="67"/>
      <c r="M120" s="47"/>
      <c r="N120" s="47"/>
    </row>
    <row r="121" spans="1:18" ht="13.15" customHeight="1">
      <c r="A121" s="6">
        <v>44717</v>
      </c>
      <c r="B121" s="51" t="s">
        <v>71</v>
      </c>
      <c r="C121" s="51"/>
      <c r="D121" s="11">
        <v>0.29166666666666669</v>
      </c>
      <c r="E121" s="11"/>
      <c r="F121" s="114"/>
      <c r="G121" s="37"/>
      <c r="H121" s="38"/>
      <c r="I121" s="103" t="s">
        <v>108</v>
      </c>
      <c r="J121" s="38"/>
      <c r="K121" s="39"/>
      <c r="L121" s="35"/>
      <c r="M121" s="9"/>
      <c r="N121" s="9"/>
    </row>
    <row r="122" spans="1:18" ht="13.15" customHeight="1">
      <c r="A122" s="2" t="s">
        <v>109</v>
      </c>
      <c r="B122" s="52"/>
      <c r="C122" s="35"/>
      <c r="D122" s="11">
        <v>0.3263888888888889</v>
      </c>
      <c r="E122" s="11">
        <v>5.5555555555555552E-2</v>
      </c>
      <c r="F122" s="114" t="s">
        <v>712</v>
      </c>
      <c r="G122" s="37" t="s">
        <v>57</v>
      </c>
      <c r="H122" s="38" t="s">
        <v>717</v>
      </c>
      <c r="I122" s="38" t="s">
        <v>10</v>
      </c>
      <c r="J122" s="38" t="s">
        <v>718</v>
      </c>
      <c r="K122" s="39" t="s">
        <v>30</v>
      </c>
      <c r="L122" s="35" t="s">
        <v>360</v>
      </c>
      <c r="M122" s="9" t="s">
        <v>37</v>
      </c>
      <c r="N122" s="9" t="s">
        <v>37</v>
      </c>
    </row>
    <row r="123" spans="1:18" ht="13.15" customHeight="1">
      <c r="A123" s="1"/>
      <c r="B123" s="66"/>
      <c r="C123" s="331"/>
      <c r="D123" s="10">
        <f t="shared" ref="D123:D128" si="6">IF(E122&lt;&gt;"",D122+E122,0)</f>
        <v>0.38194444444444442</v>
      </c>
      <c r="E123" s="10">
        <v>4.8611111111111112E-2</v>
      </c>
      <c r="F123" s="115" t="s">
        <v>713</v>
      </c>
      <c r="G123" s="7" t="s">
        <v>37</v>
      </c>
      <c r="H123" s="40" t="s">
        <v>719</v>
      </c>
      <c r="I123" s="40" t="s">
        <v>10</v>
      </c>
      <c r="J123" s="40" t="s">
        <v>717</v>
      </c>
      <c r="K123" s="3" t="s">
        <v>29</v>
      </c>
      <c r="L123" s="33" t="s">
        <v>361</v>
      </c>
      <c r="M123" s="8" t="s">
        <v>57</v>
      </c>
      <c r="N123" s="8" t="s">
        <v>57</v>
      </c>
    </row>
    <row r="124" spans="1:18" ht="13.15" customHeight="1">
      <c r="A124" s="2"/>
      <c r="B124" s="66"/>
      <c r="C124" s="331"/>
      <c r="D124" s="10">
        <f t="shared" si="6"/>
        <v>0.43055555555555552</v>
      </c>
      <c r="E124" s="10">
        <v>5.5555555555555552E-2</v>
      </c>
      <c r="F124" s="115" t="s">
        <v>711</v>
      </c>
      <c r="G124" s="7" t="s">
        <v>606</v>
      </c>
      <c r="H124" s="40" t="s">
        <v>719</v>
      </c>
      <c r="I124" s="40" t="s">
        <v>10</v>
      </c>
      <c r="J124" s="40" t="s">
        <v>719</v>
      </c>
      <c r="K124" s="3" t="s">
        <v>607</v>
      </c>
      <c r="L124" s="33" t="s">
        <v>362</v>
      </c>
      <c r="M124" s="33" t="s">
        <v>612</v>
      </c>
      <c r="N124" s="33" t="s">
        <v>609</v>
      </c>
    </row>
    <row r="125" spans="1:18" ht="13.15" customHeight="1">
      <c r="A125" s="2"/>
      <c r="B125" s="66"/>
      <c r="C125" s="331"/>
      <c r="D125" s="10">
        <f t="shared" si="6"/>
        <v>0.48611111111111105</v>
      </c>
      <c r="E125" s="10">
        <v>4.8611111111111112E-2</v>
      </c>
      <c r="F125" s="115" t="s">
        <v>713</v>
      </c>
      <c r="G125" s="7" t="s">
        <v>608</v>
      </c>
      <c r="H125" s="40" t="s">
        <v>719</v>
      </c>
      <c r="I125" s="40" t="s">
        <v>10</v>
      </c>
      <c r="J125" s="40" t="s">
        <v>717</v>
      </c>
      <c r="K125" s="3" t="s">
        <v>609</v>
      </c>
      <c r="L125" s="33" t="s">
        <v>363</v>
      </c>
      <c r="M125" s="33" t="s">
        <v>611</v>
      </c>
      <c r="N125" s="33" t="s">
        <v>610</v>
      </c>
    </row>
    <row r="126" spans="1:18" ht="13.15" customHeight="1">
      <c r="A126" s="2"/>
      <c r="B126" s="66"/>
      <c r="C126" s="331"/>
      <c r="D126" s="10">
        <f t="shared" si="6"/>
        <v>0.53472222222222221</v>
      </c>
      <c r="E126" s="10">
        <v>6.9444444444444434E-2</v>
      </c>
      <c r="F126" s="115" t="s">
        <v>711</v>
      </c>
      <c r="G126" s="95" t="s">
        <v>13</v>
      </c>
      <c r="H126" s="42" t="s">
        <v>720</v>
      </c>
      <c r="I126" s="42" t="s">
        <v>10</v>
      </c>
      <c r="J126" s="42" t="s">
        <v>721</v>
      </c>
      <c r="K126" s="96" t="s">
        <v>183</v>
      </c>
      <c r="L126" s="43" t="s">
        <v>365</v>
      </c>
      <c r="M126" s="99" t="s">
        <v>204</v>
      </c>
      <c r="N126" s="99" t="s">
        <v>20</v>
      </c>
    </row>
    <row r="127" spans="1:18" ht="13.15" customHeight="1">
      <c r="A127" s="2"/>
      <c r="B127" s="66"/>
      <c r="C127" s="331"/>
      <c r="D127" s="10">
        <f t="shared" si="6"/>
        <v>0.60416666666666663</v>
      </c>
      <c r="E127" s="10">
        <v>6.25E-2</v>
      </c>
      <c r="F127" s="115" t="s">
        <v>713</v>
      </c>
      <c r="G127" s="95" t="s">
        <v>204</v>
      </c>
      <c r="H127" s="42" t="s">
        <v>718</v>
      </c>
      <c r="I127" s="42" t="s">
        <v>10</v>
      </c>
      <c r="J127" s="42" t="s">
        <v>719</v>
      </c>
      <c r="K127" s="96" t="s">
        <v>207</v>
      </c>
      <c r="L127" s="105" t="s">
        <v>364</v>
      </c>
      <c r="M127" s="99" t="s">
        <v>12</v>
      </c>
      <c r="N127" s="99" t="s">
        <v>75</v>
      </c>
    </row>
    <row r="128" spans="1:18" ht="13.15" customHeight="1">
      <c r="A128" s="2"/>
      <c r="B128" s="66"/>
      <c r="C128" s="331"/>
      <c r="D128" s="10">
        <f t="shared" si="6"/>
        <v>0.66666666666666663</v>
      </c>
      <c r="E128" s="10">
        <v>6.9444444444444434E-2</v>
      </c>
      <c r="F128" s="115" t="s">
        <v>711</v>
      </c>
      <c r="G128" s="95" t="s">
        <v>594</v>
      </c>
      <c r="H128" s="42" t="s">
        <v>722</v>
      </c>
      <c r="I128" s="42" t="s">
        <v>723</v>
      </c>
      <c r="J128" s="42" t="s">
        <v>719</v>
      </c>
      <c r="K128" s="96" t="s">
        <v>121</v>
      </c>
      <c r="L128" s="43" t="s">
        <v>374</v>
      </c>
      <c r="M128" s="41" t="s">
        <v>200</v>
      </c>
      <c r="N128" s="41" t="s">
        <v>595</v>
      </c>
    </row>
    <row r="129" spans="1:14" ht="13.15" customHeight="1">
      <c r="A129" s="2"/>
      <c r="B129" s="66"/>
      <c r="C129" s="332"/>
      <c r="D129" s="70">
        <f>IF(E128&lt;&gt;"",D128+E128,0)</f>
        <v>0.73611111111111105</v>
      </c>
      <c r="E129" s="115">
        <v>4.8611111111111112E-2</v>
      </c>
      <c r="F129" s="290" t="s">
        <v>713</v>
      </c>
      <c r="G129" s="110" t="s">
        <v>185</v>
      </c>
      <c r="H129" s="104" t="s">
        <v>722</v>
      </c>
      <c r="I129" s="104" t="s">
        <v>10</v>
      </c>
      <c r="J129" s="104" t="s">
        <v>717</v>
      </c>
      <c r="K129" s="112" t="s">
        <v>595</v>
      </c>
      <c r="L129" s="105" t="s">
        <v>375</v>
      </c>
      <c r="M129" s="106" t="s">
        <v>220</v>
      </c>
      <c r="N129" s="106" t="s">
        <v>121</v>
      </c>
    </row>
    <row r="130" spans="1:14" ht="13.15" customHeight="1">
      <c r="A130" s="4"/>
      <c r="B130" s="69"/>
      <c r="C130" s="69"/>
      <c r="D130" s="107">
        <f>IF(E129&lt;&gt;"",D129+E129,0)</f>
        <v>0.78472222222222221</v>
      </c>
      <c r="E130" s="107"/>
      <c r="F130" s="291"/>
      <c r="G130" s="111"/>
      <c r="H130" s="103"/>
      <c r="I130" s="103" t="s">
        <v>80</v>
      </c>
      <c r="J130" s="103"/>
      <c r="K130" s="113"/>
      <c r="L130" s="108"/>
      <c r="M130" s="109"/>
      <c r="N130" s="109"/>
    </row>
    <row r="131" spans="1:14" ht="12.75" customHeight="1">
      <c r="A131" s="495"/>
      <c r="B131" s="515" t="s">
        <v>358</v>
      </c>
      <c r="C131" s="516"/>
      <c r="D131" s="520"/>
      <c r="E131" s="520"/>
      <c r="F131" s="520"/>
      <c r="G131" s="557"/>
      <c r="H131" s="516"/>
      <c r="I131" s="516"/>
      <c r="J131" s="516"/>
      <c r="K131" s="516"/>
      <c r="L131" s="517"/>
      <c r="M131" s="518"/>
      <c r="N131" s="518"/>
    </row>
    <row r="132" spans="1:14" ht="13.15" customHeight="1">
      <c r="A132" s="502">
        <v>44717</v>
      </c>
      <c r="B132" s="519" t="s">
        <v>2</v>
      </c>
      <c r="C132" s="519"/>
      <c r="D132" s="519" t="s">
        <v>3</v>
      </c>
      <c r="E132" s="558"/>
      <c r="F132" s="559"/>
      <c r="G132" s="560" t="s">
        <v>4</v>
      </c>
      <c r="H132" s="727" t="s">
        <v>5</v>
      </c>
      <c r="I132" s="728"/>
      <c r="J132" s="728"/>
      <c r="K132" s="560" t="s">
        <v>6</v>
      </c>
      <c r="L132" s="523" t="s">
        <v>34</v>
      </c>
      <c r="M132" s="519" t="s">
        <v>347</v>
      </c>
      <c r="N132" s="519" t="s">
        <v>352</v>
      </c>
    </row>
    <row r="133" spans="1:14" ht="13.15" customHeight="1">
      <c r="A133" s="530" t="s">
        <v>109</v>
      </c>
      <c r="B133" s="561" t="s">
        <v>66</v>
      </c>
      <c r="C133" s="561"/>
      <c r="D133" s="562">
        <v>0.41666666666666669</v>
      </c>
      <c r="E133" s="563"/>
      <c r="F133" s="595"/>
      <c r="G133" s="527"/>
      <c r="H133" s="596"/>
      <c r="I133" s="528" t="s">
        <v>356</v>
      </c>
      <c r="J133" s="596"/>
      <c r="K133" s="529"/>
      <c r="L133" s="597" t="s">
        <v>35</v>
      </c>
      <c r="M133" s="590" t="s">
        <v>35</v>
      </c>
      <c r="N133" s="745" t="s">
        <v>355</v>
      </c>
    </row>
    <row r="134" spans="1:14" ht="13.15" customHeight="1">
      <c r="A134" s="530"/>
      <c r="B134" s="571" t="s">
        <v>346</v>
      </c>
      <c r="C134" s="571"/>
      <c r="D134" s="572">
        <v>0.47916666666666669</v>
      </c>
      <c r="E134" s="573"/>
      <c r="F134" s="600"/>
      <c r="G134" s="552"/>
      <c r="H134" s="605"/>
      <c r="I134" s="553" t="s">
        <v>357</v>
      </c>
      <c r="J134" s="605"/>
      <c r="K134" s="610"/>
      <c r="L134" s="594" t="s">
        <v>35</v>
      </c>
      <c r="M134" s="591" t="s">
        <v>35</v>
      </c>
      <c r="N134" s="746"/>
    </row>
    <row r="135" spans="1:14" ht="12.75" customHeight="1">
      <c r="A135" s="5" t="s">
        <v>284</v>
      </c>
      <c r="B135" s="36" t="s">
        <v>70</v>
      </c>
      <c r="C135" s="67"/>
      <c r="D135" s="46"/>
      <c r="E135" s="46"/>
      <c r="F135" s="46"/>
      <c r="G135" s="67"/>
      <c r="H135" s="67"/>
      <c r="I135" s="67"/>
      <c r="J135" s="67"/>
      <c r="K135" s="67"/>
      <c r="L135" s="67"/>
      <c r="M135" s="47"/>
      <c r="N135" s="47"/>
    </row>
    <row r="136" spans="1:14" ht="13.15" customHeight="1">
      <c r="A136" s="6">
        <v>44724</v>
      </c>
      <c r="B136" s="51" t="s">
        <v>71</v>
      </c>
      <c r="C136" s="51"/>
      <c r="D136" s="11">
        <v>0.29166666666666669</v>
      </c>
      <c r="E136" s="11"/>
      <c r="F136" s="114"/>
      <c r="G136" s="37"/>
      <c r="H136" s="38"/>
      <c r="I136" s="103" t="s">
        <v>108</v>
      </c>
      <c r="J136" s="38"/>
      <c r="K136" s="39"/>
      <c r="L136" s="35"/>
      <c r="M136" s="9"/>
      <c r="N136" s="9"/>
    </row>
    <row r="137" spans="1:14" ht="13.15" customHeight="1">
      <c r="A137" s="2" t="s">
        <v>109</v>
      </c>
      <c r="B137" s="52"/>
      <c r="C137" s="35"/>
      <c r="D137" s="11">
        <v>0.3263888888888889</v>
      </c>
      <c r="E137" s="11">
        <v>6.25E-2</v>
      </c>
      <c r="F137" s="114" t="s">
        <v>711</v>
      </c>
      <c r="G137" s="37" t="s">
        <v>641</v>
      </c>
      <c r="H137" s="38" t="s">
        <v>321</v>
      </c>
      <c r="I137" s="38" t="s">
        <v>10</v>
      </c>
      <c r="J137" s="38" t="s">
        <v>718</v>
      </c>
      <c r="K137" s="39" t="s">
        <v>32</v>
      </c>
      <c r="L137" s="35" t="s">
        <v>372</v>
      </c>
      <c r="M137" s="9" t="s">
        <v>220</v>
      </c>
      <c r="N137" s="9" t="s">
        <v>644</v>
      </c>
    </row>
    <row r="138" spans="1:14" ht="13.15" customHeight="1">
      <c r="A138" s="1"/>
      <c r="B138" s="66"/>
      <c r="C138" s="331"/>
      <c r="D138" s="10">
        <f t="shared" ref="D138:D143" si="7">IF(E137&lt;&gt;"",D137+E137,0)</f>
        <v>0.3888888888888889</v>
      </c>
      <c r="E138" s="10">
        <v>5.5555555555555552E-2</v>
      </c>
      <c r="F138" s="115" t="s">
        <v>713</v>
      </c>
      <c r="G138" s="7" t="s">
        <v>220</v>
      </c>
      <c r="H138" s="40" t="s">
        <v>717</v>
      </c>
      <c r="I138" s="40" t="s">
        <v>10</v>
      </c>
      <c r="J138" s="40" t="s">
        <v>724</v>
      </c>
      <c r="K138" s="3" t="s">
        <v>643</v>
      </c>
      <c r="L138" s="33" t="s">
        <v>373</v>
      </c>
      <c r="M138" s="8" t="s">
        <v>642</v>
      </c>
      <c r="N138" s="8" t="s">
        <v>32</v>
      </c>
    </row>
    <row r="139" spans="1:14" ht="13.15" customHeight="1">
      <c r="A139" s="2"/>
      <c r="B139" s="66"/>
      <c r="C139" s="331"/>
      <c r="D139" s="10">
        <f t="shared" si="7"/>
        <v>0.44444444444444442</v>
      </c>
      <c r="E139" s="10">
        <v>5.5555555555555552E-2</v>
      </c>
      <c r="F139" s="115" t="s">
        <v>711</v>
      </c>
      <c r="G139" s="7" t="s">
        <v>655</v>
      </c>
      <c r="H139" s="40" t="s">
        <v>719</v>
      </c>
      <c r="I139" s="40" t="s">
        <v>10</v>
      </c>
      <c r="J139" s="40" t="s">
        <v>725</v>
      </c>
      <c r="K139" s="3" t="s">
        <v>657</v>
      </c>
      <c r="L139" s="33" t="s">
        <v>366</v>
      </c>
      <c r="M139" s="33" t="s">
        <v>101</v>
      </c>
      <c r="N139" s="33" t="s">
        <v>659</v>
      </c>
    </row>
    <row r="140" spans="1:14" ht="13.15" customHeight="1">
      <c r="A140" s="2"/>
      <c r="B140" s="66"/>
      <c r="C140" s="331"/>
      <c r="D140" s="10">
        <f t="shared" si="7"/>
        <v>0.5</v>
      </c>
      <c r="E140" s="10">
        <v>4.8611111111111112E-2</v>
      </c>
      <c r="F140" s="115" t="s">
        <v>713</v>
      </c>
      <c r="G140" s="7" t="s">
        <v>656</v>
      </c>
      <c r="H140" s="40" t="s">
        <v>717</v>
      </c>
      <c r="I140" s="40" t="s">
        <v>10</v>
      </c>
      <c r="J140" s="40" t="s">
        <v>718</v>
      </c>
      <c r="K140" s="3" t="s">
        <v>658</v>
      </c>
      <c r="L140" s="33" t="s">
        <v>367</v>
      </c>
      <c r="M140" s="33" t="s">
        <v>660</v>
      </c>
      <c r="N140" s="33" t="s">
        <v>660</v>
      </c>
    </row>
    <row r="141" spans="1:14" ht="13.15" customHeight="1">
      <c r="A141" s="2"/>
      <c r="B141" s="66"/>
      <c r="C141" s="331"/>
      <c r="D141" s="10">
        <f t="shared" si="7"/>
        <v>0.54861111111111116</v>
      </c>
      <c r="E141" s="10">
        <v>5.5555555555555552E-2</v>
      </c>
      <c r="F141" s="115" t="s">
        <v>711</v>
      </c>
      <c r="G141" s="95" t="s">
        <v>613</v>
      </c>
      <c r="H141" s="42" t="s">
        <v>722</v>
      </c>
      <c r="I141" s="42" t="s">
        <v>10</v>
      </c>
      <c r="J141" s="42" t="s">
        <v>719</v>
      </c>
      <c r="K141" s="96" t="s">
        <v>615</v>
      </c>
      <c r="L141" s="43" t="s">
        <v>558</v>
      </c>
      <c r="M141" s="99" t="s">
        <v>609</v>
      </c>
      <c r="N141" s="99" t="s">
        <v>614</v>
      </c>
    </row>
    <row r="142" spans="1:14" ht="13.15" customHeight="1">
      <c r="A142" s="2"/>
      <c r="B142" s="66"/>
      <c r="C142" s="331"/>
      <c r="D142" s="10">
        <f t="shared" si="7"/>
        <v>0.60416666666666674</v>
      </c>
      <c r="E142" s="10">
        <v>4.8611111111111112E-2</v>
      </c>
      <c r="F142" s="115" t="s">
        <v>713</v>
      </c>
      <c r="G142" s="95" t="s">
        <v>609</v>
      </c>
      <c r="H142" s="42" t="s">
        <v>719</v>
      </c>
      <c r="I142" s="42" t="s">
        <v>10</v>
      </c>
      <c r="J142" s="42" t="s">
        <v>718</v>
      </c>
      <c r="K142" s="96" t="s">
        <v>614</v>
      </c>
      <c r="L142" s="43" t="s">
        <v>559</v>
      </c>
      <c r="M142" s="99" t="s">
        <v>616</v>
      </c>
      <c r="N142" s="99" t="s">
        <v>612</v>
      </c>
    </row>
    <row r="143" spans="1:14" ht="13.15" customHeight="1">
      <c r="A143" s="2"/>
      <c r="B143" s="66"/>
      <c r="C143" s="331"/>
      <c r="D143" s="10">
        <f t="shared" si="7"/>
        <v>0.6527777777777779</v>
      </c>
      <c r="E143" s="10">
        <v>6.9444444444444434E-2</v>
      </c>
      <c r="F143" s="115" t="s">
        <v>711</v>
      </c>
      <c r="G143" s="292" t="s">
        <v>625</v>
      </c>
      <c r="H143" s="42" t="s">
        <v>720</v>
      </c>
      <c r="I143" s="42" t="s">
        <v>10</v>
      </c>
      <c r="J143" s="42" t="s">
        <v>720</v>
      </c>
      <c r="K143" s="293" t="s">
        <v>634</v>
      </c>
      <c r="L143" s="43" t="s">
        <v>368</v>
      </c>
      <c r="M143" s="41" t="s">
        <v>632</v>
      </c>
      <c r="N143" s="41" t="s">
        <v>628</v>
      </c>
    </row>
    <row r="144" spans="1:14" ht="13.15" customHeight="1">
      <c r="A144" s="2"/>
      <c r="B144" s="66"/>
      <c r="C144" s="332"/>
      <c r="D144" s="70">
        <f>IF(E143&lt;&gt;"",D143+E143,0)</f>
        <v>0.72222222222222232</v>
      </c>
      <c r="E144" s="115">
        <v>5.5555555555555552E-2</v>
      </c>
      <c r="F144" s="290" t="s">
        <v>713</v>
      </c>
      <c r="G144" s="110" t="s">
        <v>631</v>
      </c>
      <c r="H144" s="104" t="s">
        <v>717</v>
      </c>
      <c r="I144" s="104" t="s">
        <v>10</v>
      </c>
      <c r="J144" s="104" t="s">
        <v>720</v>
      </c>
      <c r="K144" s="112" t="s">
        <v>627</v>
      </c>
      <c r="L144" s="105" t="s">
        <v>369</v>
      </c>
      <c r="M144" s="323" t="s">
        <v>60</v>
      </c>
      <c r="N144" s="323" t="s">
        <v>42</v>
      </c>
    </row>
    <row r="145" spans="1:18" ht="13.15" customHeight="1">
      <c r="A145" s="4"/>
      <c r="B145" s="69"/>
      <c r="C145" s="69"/>
      <c r="D145" s="107">
        <f>IF(E144&lt;&gt;"",D144+E144,0)</f>
        <v>0.7777777777777779</v>
      </c>
      <c r="E145" s="107"/>
      <c r="F145" s="291"/>
      <c r="G145" s="111"/>
      <c r="H145" s="103"/>
      <c r="I145" s="103" t="s">
        <v>80</v>
      </c>
      <c r="J145" s="103"/>
      <c r="K145" s="113"/>
      <c r="L145" s="108"/>
      <c r="M145" s="109"/>
      <c r="N145" s="109"/>
    </row>
    <row r="146" spans="1:18" ht="13.15" customHeight="1">
      <c r="A146" s="495"/>
      <c r="B146" s="496"/>
      <c r="C146" s="496"/>
      <c r="D146" s="497"/>
      <c r="E146" s="497"/>
      <c r="F146" s="497"/>
      <c r="G146" s="498" t="s">
        <v>249</v>
      </c>
      <c r="H146" s="499"/>
      <c r="I146" s="499"/>
      <c r="J146" s="499"/>
      <c r="K146" s="500"/>
      <c r="L146" s="500"/>
      <c r="M146" s="501"/>
      <c r="N146" s="501"/>
      <c r="O146" s="72"/>
      <c r="P146" s="75"/>
      <c r="Q146" s="75"/>
      <c r="R146" s="75"/>
    </row>
    <row r="147" spans="1:18" ht="13.15" customHeight="1">
      <c r="A147" s="502">
        <v>44730</v>
      </c>
      <c r="B147" s="503" t="s">
        <v>118</v>
      </c>
      <c r="C147" s="503"/>
      <c r="D147" s="504">
        <v>0.375</v>
      </c>
      <c r="E147" s="505"/>
      <c r="F147" s="505"/>
      <c r="G147" s="721" t="s">
        <v>247</v>
      </c>
      <c r="H147" s="722"/>
      <c r="I147" s="722"/>
      <c r="J147" s="722"/>
      <c r="K147" s="723"/>
      <c r="L147" s="506"/>
      <c r="M147" s="507"/>
      <c r="N147" s="507"/>
      <c r="O147" s="94"/>
      <c r="P147" s="75"/>
      <c r="Q147" s="75"/>
      <c r="R147" s="75"/>
    </row>
    <row r="148" spans="1:18" ht="13.15" customHeight="1">
      <c r="A148" s="508" t="s">
        <v>21</v>
      </c>
      <c r="B148" s="509" t="s">
        <v>270</v>
      </c>
      <c r="C148" s="509"/>
      <c r="D148" s="510">
        <v>0.625</v>
      </c>
      <c r="E148" s="511"/>
      <c r="F148" s="511"/>
      <c r="G148" s="724" t="s">
        <v>696</v>
      </c>
      <c r="H148" s="725"/>
      <c r="I148" s="725"/>
      <c r="J148" s="725"/>
      <c r="K148" s="726"/>
      <c r="L148" s="512"/>
      <c r="M148" s="513"/>
      <c r="N148" s="513"/>
      <c r="O148" s="94"/>
      <c r="P148" s="75"/>
      <c r="Q148" s="75"/>
      <c r="R148" s="75"/>
    </row>
    <row r="149" spans="1:18" ht="12.75" customHeight="1">
      <c r="A149" s="5" t="s">
        <v>285</v>
      </c>
      <c r="B149" s="36" t="s">
        <v>70</v>
      </c>
      <c r="C149" s="67"/>
      <c r="D149" s="46"/>
      <c r="E149" s="46"/>
      <c r="F149" s="46"/>
      <c r="G149" s="281" t="s">
        <v>577</v>
      </c>
      <c r="H149" s="287"/>
      <c r="I149" s="287"/>
      <c r="J149" s="287"/>
      <c r="K149" s="287"/>
      <c r="L149" s="67"/>
      <c r="M149" s="47"/>
      <c r="N149" s="47"/>
    </row>
    <row r="150" spans="1:18" ht="13.15" customHeight="1">
      <c r="A150" s="6">
        <v>44731</v>
      </c>
      <c r="B150" s="51" t="s">
        <v>71</v>
      </c>
      <c r="C150" s="51"/>
      <c r="D150" s="11">
        <v>0.29166666666666669</v>
      </c>
      <c r="E150" s="11"/>
      <c r="F150" s="114"/>
      <c r="G150" s="37"/>
      <c r="H150" s="38"/>
      <c r="I150" s="103" t="s">
        <v>108</v>
      </c>
      <c r="J150" s="38"/>
      <c r="K150" s="39"/>
      <c r="L150" s="35"/>
      <c r="M150" s="9"/>
      <c r="N150" s="9"/>
    </row>
    <row r="151" spans="1:18" ht="13.15" customHeight="1">
      <c r="A151" s="2" t="s">
        <v>109</v>
      </c>
      <c r="B151" s="52"/>
      <c r="C151" s="35"/>
      <c r="D151" s="11">
        <v>0.3263888888888889</v>
      </c>
      <c r="E151" s="11">
        <v>5.5555555555555552E-2</v>
      </c>
      <c r="F151" s="114" t="s">
        <v>711</v>
      </c>
      <c r="G151" s="37" t="s">
        <v>617</v>
      </c>
      <c r="H151" s="38" t="s">
        <v>719</v>
      </c>
      <c r="I151" s="38" t="s">
        <v>10</v>
      </c>
      <c r="J151" s="38" t="s">
        <v>719</v>
      </c>
      <c r="K151" s="39" t="s">
        <v>618</v>
      </c>
      <c r="L151" s="35" t="s">
        <v>413</v>
      </c>
      <c r="M151" s="9" t="s">
        <v>622</v>
      </c>
      <c r="N151" s="9" t="s">
        <v>621</v>
      </c>
    </row>
    <row r="152" spans="1:18" ht="13.15" customHeight="1">
      <c r="A152" s="1"/>
      <c r="B152" s="66"/>
      <c r="C152" s="331"/>
      <c r="D152" s="10">
        <f t="shared" ref="D152:D156" si="8">IF(E151&lt;&gt;"",D151+E151,0)</f>
        <v>0.38194444444444442</v>
      </c>
      <c r="E152" s="10">
        <v>4.8611111111111112E-2</v>
      </c>
      <c r="F152" s="115" t="s">
        <v>713</v>
      </c>
      <c r="G152" s="7" t="s">
        <v>16</v>
      </c>
      <c r="H152" s="40" t="s">
        <v>719</v>
      </c>
      <c r="I152" s="40" t="s">
        <v>10</v>
      </c>
      <c r="J152" s="40" t="s">
        <v>725</v>
      </c>
      <c r="K152" s="3" t="s">
        <v>619</v>
      </c>
      <c r="L152" s="33" t="s">
        <v>414</v>
      </c>
      <c r="M152" s="8" t="s">
        <v>16</v>
      </c>
      <c r="N152" s="8" t="s">
        <v>620</v>
      </c>
    </row>
    <row r="153" spans="1:18" ht="13.15" customHeight="1">
      <c r="A153" s="2"/>
      <c r="B153" s="66"/>
      <c r="C153" s="331"/>
      <c r="D153" s="10">
        <f t="shared" si="8"/>
        <v>0.43055555555555552</v>
      </c>
      <c r="E153" s="10">
        <v>6.25E-2</v>
      </c>
      <c r="F153" s="115" t="s">
        <v>711</v>
      </c>
      <c r="G153" s="7" t="s">
        <v>13</v>
      </c>
      <c r="H153" s="40" t="s">
        <v>719</v>
      </c>
      <c r="I153" s="40" t="s">
        <v>10</v>
      </c>
      <c r="J153" s="40" t="s">
        <v>718</v>
      </c>
      <c r="K153" s="3" t="s">
        <v>646</v>
      </c>
      <c r="L153" s="33" t="s">
        <v>378</v>
      </c>
      <c r="M153" s="33" t="s">
        <v>11</v>
      </c>
      <c r="N153" s="33" t="s">
        <v>642</v>
      </c>
    </row>
    <row r="154" spans="1:18" ht="13.15" customHeight="1">
      <c r="A154" s="2"/>
      <c r="B154" s="66"/>
      <c r="C154" s="331"/>
      <c r="D154" s="10">
        <f t="shared" si="8"/>
        <v>0.49305555555555552</v>
      </c>
      <c r="E154" s="10">
        <v>5.5555555555555552E-2</v>
      </c>
      <c r="F154" s="115" t="s">
        <v>713</v>
      </c>
      <c r="G154" s="7" t="s">
        <v>11</v>
      </c>
      <c r="H154" s="40" t="s">
        <v>719</v>
      </c>
      <c r="I154" s="40" t="s">
        <v>10</v>
      </c>
      <c r="J154" s="40" t="s">
        <v>720</v>
      </c>
      <c r="K154" s="3" t="s">
        <v>645</v>
      </c>
      <c r="L154" s="33" t="s">
        <v>379</v>
      </c>
      <c r="M154" s="33" t="s">
        <v>603</v>
      </c>
      <c r="N154" s="33" t="s">
        <v>647</v>
      </c>
    </row>
    <row r="155" spans="1:18" ht="13.15" customHeight="1">
      <c r="A155" s="2"/>
      <c r="B155" s="66"/>
      <c r="C155" s="331"/>
      <c r="D155" s="10">
        <f t="shared" si="8"/>
        <v>0.54861111111111105</v>
      </c>
      <c r="E155" s="10">
        <v>6.9444444444444434E-2</v>
      </c>
      <c r="F155" s="115" t="s">
        <v>711</v>
      </c>
      <c r="G155" s="95" t="s">
        <v>637</v>
      </c>
      <c r="H155" s="42" t="s">
        <v>720</v>
      </c>
      <c r="I155" s="42" t="s">
        <v>10</v>
      </c>
      <c r="J155" s="42" t="s">
        <v>720</v>
      </c>
      <c r="K155" s="96" t="s">
        <v>123</v>
      </c>
      <c r="L155" s="43" t="s">
        <v>376</v>
      </c>
      <c r="M155" s="99" t="s">
        <v>640</v>
      </c>
      <c r="N155" s="99" t="s">
        <v>33</v>
      </c>
    </row>
    <row r="156" spans="1:18" ht="13.15" customHeight="1">
      <c r="A156" s="2"/>
      <c r="B156" s="66"/>
      <c r="C156" s="331"/>
      <c r="D156" s="10">
        <f t="shared" si="8"/>
        <v>0.61805555555555547</v>
      </c>
      <c r="E156" s="10">
        <v>6.9444444444444434E-2</v>
      </c>
      <c r="F156" s="115" t="s">
        <v>713</v>
      </c>
      <c r="G156" s="95" t="s">
        <v>638</v>
      </c>
      <c r="H156" s="42" t="s">
        <v>719</v>
      </c>
      <c r="I156" s="42" t="s">
        <v>10</v>
      </c>
      <c r="J156" s="42" t="s">
        <v>722</v>
      </c>
      <c r="K156" s="96" t="s">
        <v>33</v>
      </c>
      <c r="L156" s="43" t="s">
        <v>377</v>
      </c>
      <c r="M156" s="99" t="s">
        <v>639</v>
      </c>
      <c r="N156" s="99" t="s">
        <v>123</v>
      </c>
    </row>
    <row r="157" spans="1:18" ht="13.15" customHeight="1">
      <c r="A157" s="2"/>
      <c r="B157" s="66"/>
      <c r="C157" s="331"/>
      <c r="D157" s="288">
        <v>0.70833333333333337</v>
      </c>
      <c r="E157" s="10">
        <v>7.6388888888888895E-2</v>
      </c>
      <c r="F157" s="115" t="s">
        <v>711</v>
      </c>
      <c r="G157" s="95"/>
      <c r="H157" s="42"/>
      <c r="I157" s="42" t="s">
        <v>10</v>
      </c>
      <c r="J157" s="42"/>
      <c r="K157" s="96"/>
      <c r="L157" s="43" t="s">
        <v>520</v>
      </c>
      <c r="M157" s="41"/>
      <c r="N157" s="41"/>
    </row>
    <row r="158" spans="1:18" ht="13.15" customHeight="1">
      <c r="A158" s="2"/>
      <c r="B158" s="66"/>
      <c r="C158" s="332"/>
      <c r="D158" s="289">
        <f>IF(E157&lt;&gt;"",D157+E157,0)</f>
        <v>0.78472222222222232</v>
      </c>
      <c r="E158" s="70">
        <v>7.6388888888888895E-2</v>
      </c>
      <c r="F158" s="290" t="s">
        <v>711</v>
      </c>
      <c r="G158" s="110"/>
      <c r="H158" s="104"/>
      <c r="I158" s="104" t="s">
        <v>10</v>
      </c>
      <c r="J158" s="104"/>
      <c r="K158" s="112"/>
      <c r="L158" s="105" t="s">
        <v>521</v>
      </c>
      <c r="M158" s="106"/>
      <c r="N158" s="106"/>
    </row>
    <row r="159" spans="1:18" ht="13.15" customHeight="1">
      <c r="A159" s="4"/>
      <c r="B159" s="69"/>
      <c r="C159" s="69"/>
      <c r="D159" s="107">
        <f>IF(E158&lt;&gt;"",D158+E158,0)</f>
        <v>0.86111111111111116</v>
      </c>
      <c r="E159" s="107"/>
      <c r="F159" s="291"/>
      <c r="G159" s="111"/>
      <c r="H159" s="103"/>
      <c r="I159" s="103" t="s">
        <v>80</v>
      </c>
      <c r="J159" s="103"/>
      <c r="K159" s="113"/>
      <c r="L159" s="108"/>
      <c r="M159" s="109"/>
      <c r="N159" s="109"/>
    </row>
    <row r="160" spans="1:18" ht="12.75" customHeight="1">
      <c r="A160" s="495"/>
      <c r="B160" s="515" t="s">
        <v>693</v>
      </c>
      <c r="C160" s="516"/>
      <c r="D160" s="520"/>
      <c r="E160" s="520"/>
      <c r="F160" s="520"/>
      <c r="G160" s="557"/>
      <c r="H160" s="516"/>
      <c r="I160" s="516"/>
      <c r="J160" s="516"/>
      <c r="K160" s="516"/>
      <c r="L160" s="517"/>
      <c r="M160" s="518"/>
      <c r="N160" s="518"/>
    </row>
    <row r="161" spans="1:14" ht="13.15" customHeight="1">
      <c r="A161" s="502">
        <v>44741</v>
      </c>
      <c r="B161" s="519" t="s">
        <v>2</v>
      </c>
      <c r="C161" s="519"/>
      <c r="D161" s="519" t="s">
        <v>3</v>
      </c>
      <c r="E161" s="558"/>
      <c r="F161" s="559"/>
      <c r="G161" s="560" t="s">
        <v>4</v>
      </c>
      <c r="H161" s="727" t="s">
        <v>5</v>
      </c>
      <c r="I161" s="728"/>
      <c r="J161" s="728"/>
      <c r="K161" s="560" t="s">
        <v>6</v>
      </c>
      <c r="L161" s="523" t="s">
        <v>34</v>
      </c>
      <c r="M161" s="519" t="s">
        <v>347</v>
      </c>
      <c r="N161" s="519" t="s">
        <v>352</v>
      </c>
    </row>
    <row r="162" spans="1:14" ht="13.15" customHeight="1">
      <c r="A162" s="530" t="s">
        <v>109</v>
      </c>
      <c r="B162" s="608" t="s">
        <v>683</v>
      </c>
      <c r="C162" s="608"/>
      <c r="D162" s="562"/>
      <c r="E162" s="563"/>
      <c r="F162" s="595"/>
      <c r="G162" s="527"/>
      <c r="H162" s="596"/>
      <c r="I162" s="528" t="s">
        <v>10</v>
      </c>
      <c r="J162" s="596"/>
      <c r="K162" s="529"/>
      <c r="L162" s="597"/>
      <c r="M162" s="590"/>
      <c r="N162" s="734"/>
    </row>
    <row r="163" spans="1:14" ht="13.15" customHeight="1">
      <c r="A163" s="530"/>
      <c r="B163" s="599" t="s">
        <v>684</v>
      </c>
      <c r="C163" s="599"/>
      <c r="D163" s="572"/>
      <c r="E163" s="573"/>
      <c r="F163" s="600"/>
      <c r="G163" s="532"/>
      <c r="H163" s="534"/>
      <c r="I163" s="534" t="s">
        <v>10</v>
      </c>
      <c r="J163" s="534"/>
      <c r="K163" s="535"/>
      <c r="L163" s="601"/>
      <c r="M163" s="591"/>
      <c r="N163" s="735"/>
    </row>
    <row r="164" spans="1:14" ht="13.15" customHeight="1">
      <c r="A164" s="602"/>
      <c r="B164" s="571"/>
      <c r="C164" s="571"/>
      <c r="D164" s="572"/>
      <c r="E164" s="573"/>
      <c r="F164" s="600"/>
      <c r="G164" s="532"/>
      <c r="H164" s="534"/>
      <c r="I164" s="534" t="s">
        <v>10</v>
      </c>
      <c r="J164" s="534"/>
      <c r="K164" s="540"/>
      <c r="L164" s="601"/>
      <c r="M164" s="591"/>
      <c r="N164" s="735"/>
    </row>
    <row r="165" spans="1:14" ht="13.15" customHeight="1">
      <c r="A165" s="602"/>
      <c r="B165" s="580"/>
      <c r="C165" s="580"/>
      <c r="D165" s="581"/>
      <c r="E165" s="582"/>
      <c r="F165" s="604"/>
      <c r="G165" s="552"/>
      <c r="H165" s="605"/>
      <c r="I165" s="553" t="s">
        <v>10</v>
      </c>
      <c r="J165" s="605"/>
      <c r="K165" s="606"/>
      <c r="L165" s="594"/>
      <c r="M165" s="607"/>
      <c r="N165" s="736"/>
    </row>
    <row r="166" spans="1:14" ht="12.75" customHeight="1">
      <c r="A166" s="5" t="s">
        <v>286</v>
      </c>
      <c r="B166" s="36" t="s">
        <v>70</v>
      </c>
      <c r="C166" s="67"/>
      <c r="D166" s="46"/>
      <c r="E166" s="46"/>
      <c r="F166" s="46"/>
      <c r="G166" s="281" t="s">
        <v>702</v>
      </c>
      <c r="H166" s="287"/>
      <c r="I166" s="287"/>
      <c r="J166" s="287"/>
      <c r="K166" s="287"/>
      <c r="L166" s="67"/>
      <c r="M166" s="47"/>
      <c r="N166" s="47"/>
    </row>
    <row r="167" spans="1:14" ht="13.15" customHeight="1">
      <c r="A167" s="6">
        <v>44745</v>
      </c>
      <c r="B167" s="51" t="s">
        <v>71</v>
      </c>
      <c r="C167" s="51"/>
      <c r="D167" s="11">
        <v>0.29166666666666669</v>
      </c>
      <c r="E167" s="11"/>
      <c r="F167" s="114"/>
      <c r="G167" s="37"/>
      <c r="H167" s="38"/>
      <c r="I167" s="103" t="s">
        <v>108</v>
      </c>
      <c r="J167" s="38"/>
      <c r="K167" s="39"/>
      <c r="L167" s="35"/>
      <c r="M167" s="9"/>
      <c r="N167" s="9"/>
    </row>
    <row r="168" spans="1:14" ht="13.15" customHeight="1">
      <c r="A168" s="2" t="s">
        <v>109</v>
      </c>
      <c r="B168" s="52"/>
      <c r="C168" s="35"/>
      <c r="D168" s="11">
        <v>0.3263888888888889</v>
      </c>
      <c r="E168" s="11">
        <v>4.1666666666666664E-2</v>
      </c>
      <c r="F168" s="114"/>
      <c r="G168" s="324" t="s">
        <v>104</v>
      </c>
      <c r="H168" s="38" t="s">
        <v>733</v>
      </c>
      <c r="I168" s="38" t="s">
        <v>10</v>
      </c>
      <c r="J168" s="38" t="s">
        <v>730</v>
      </c>
      <c r="K168" s="325" t="s">
        <v>697</v>
      </c>
      <c r="L168" s="35" t="s">
        <v>383</v>
      </c>
      <c r="M168" s="282"/>
      <c r="N168" s="282"/>
    </row>
    <row r="169" spans="1:14" ht="13.15" customHeight="1">
      <c r="A169" s="1"/>
      <c r="B169" s="66"/>
      <c r="C169" s="331"/>
      <c r="D169" s="10">
        <f t="shared" ref="D169:D174" si="9">IF(E168&lt;&gt;"",D168+E168,0)</f>
        <v>0.36805555555555558</v>
      </c>
      <c r="E169" s="10">
        <v>4.1666666666666664E-2</v>
      </c>
      <c r="F169" s="115"/>
      <c r="G169" s="119" t="s">
        <v>699</v>
      </c>
      <c r="H169" s="40" t="s">
        <v>730</v>
      </c>
      <c r="I169" s="40" t="s">
        <v>10</v>
      </c>
      <c r="J169" s="40" t="s">
        <v>733</v>
      </c>
      <c r="K169" s="3" t="s">
        <v>698</v>
      </c>
      <c r="L169" s="33" t="s">
        <v>384</v>
      </c>
      <c r="M169" s="283"/>
      <c r="N169" s="283"/>
    </row>
    <row r="170" spans="1:14" ht="13.15" customHeight="1">
      <c r="A170" s="2"/>
      <c r="B170" s="66"/>
      <c r="C170" s="331"/>
      <c r="D170" s="10">
        <f t="shared" si="9"/>
        <v>0.40972222222222227</v>
      </c>
      <c r="E170" s="10">
        <v>4.5138888888888888E-2</v>
      </c>
      <c r="F170" s="115"/>
      <c r="G170" s="7" t="s">
        <v>64</v>
      </c>
      <c r="H170" s="40" t="s">
        <v>730</v>
      </c>
      <c r="I170" s="40" t="s">
        <v>10</v>
      </c>
      <c r="J170" s="40" t="s">
        <v>730</v>
      </c>
      <c r="K170" s="3" t="s">
        <v>105</v>
      </c>
      <c r="L170" s="33" t="s">
        <v>385</v>
      </c>
      <c r="M170" s="284"/>
      <c r="N170" s="284"/>
    </row>
    <row r="171" spans="1:14" ht="13.15" customHeight="1">
      <c r="A171" s="2"/>
      <c r="B171" s="66"/>
      <c r="C171" s="331"/>
      <c r="D171" s="10">
        <f t="shared" si="9"/>
        <v>0.45486111111111116</v>
      </c>
      <c r="E171" s="10">
        <v>6.25E-2</v>
      </c>
      <c r="F171" s="115"/>
      <c r="G171" s="7"/>
      <c r="H171" s="40"/>
      <c r="I171" s="40" t="s">
        <v>10</v>
      </c>
      <c r="J171" s="40"/>
      <c r="K171" s="3"/>
      <c r="L171" s="33" t="s">
        <v>386</v>
      </c>
      <c r="M171" s="33"/>
      <c r="N171" s="33"/>
    </row>
    <row r="172" spans="1:14" ht="13.15" customHeight="1">
      <c r="A172" s="2"/>
      <c r="B172" s="66"/>
      <c r="C172" s="331"/>
      <c r="D172" s="10">
        <f t="shared" si="9"/>
        <v>0.51736111111111116</v>
      </c>
      <c r="E172" s="10">
        <v>6.25E-2</v>
      </c>
      <c r="F172" s="115"/>
      <c r="G172" s="95"/>
      <c r="H172" s="42"/>
      <c r="I172" s="42" t="s">
        <v>10</v>
      </c>
      <c r="J172" s="42"/>
      <c r="K172" s="96"/>
      <c r="L172" s="43" t="s">
        <v>387</v>
      </c>
      <c r="M172" s="99"/>
      <c r="N172" s="99"/>
    </row>
    <row r="173" spans="1:14" ht="13.15" customHeight="1">
      <c r="A173" s="2"/>
      <c r="B173" s="66"/>
      <c r="C173" s="331"/>
      <c r="D173" s="10">
        <f t="shared" si="9"/>
        <v>0.57986111111111116</v>
      </c>
      <c r="E173" s="10">
        <v>6.9444444444444434E-2</v>
      </c>
      <c r="F173" s="115" t="s">
        <v>711</v>
      </c>
      <c r="G173" s="95" t="s">
        <v>204</v>
      </c>
      <c r="H173" s="42" t="s">
        <v>731</v>
      </c>
      <c r="I173" s="42" t="s">
        <v>10</v>
      </c>
      <c r="J173" s="42" t="s">
        <v>733</v>
      </c>
      <c r="K173" s="96" t="s">
        <v>591</v>
      </c>
      <c r="L173" s="43" t="s">
        <v>543</v>
      </c>
      <c r="M173" s="99" t="s">
        <v>594</v>
      </c>
      <c r="N173" s="99" t="s">
        <v>593</v>
      </c>
    </row>
    <row r="174" spans="1:14" ht="13.15" customHeight="1">
      <c r="A174" s="2"/>
      <c r="B174" s="66"/>
      <c r="C174" s="331"/>
      <c r="D174" s="10">
        <f t="shared" si="9"/>
        <v>0.64930555555555558</v>
      </c>
      <c r="E174" s="10">
        <v>6.25E-2</v>
      </c>
      <c r="F174" s="115" t="s">
        <v>713</v>
      </c>
      <c r="G174" s="95" t="s">
        <v>594</v>
      </c>
      <c r="H174" s="42" t="s">
        <v>734</v>
      </c>
      <c r="I174" s="42" t="s">
        <v>10</v>
      </c>
      <c r="J174" s="42" t="s">
        <v>730</v>
      </c>
      <c r="K174" s="96" t="s">
        <v>592</v>
      </c>
      <c r="L174" s="43" t="s">
        <v>544</v>
      </c>
      <c r="M174" s="41" t="s">
        <v>204</v>
      </c>
      <c r="N174" s="41" t="s">
        <v>18</v>
      </c>
    </row>
    <row r="175" spans="1:14" ht="13.15" customHeight="1">
      <c r="A175" s="2"/>
      <c r="B175" s="66"/>
      <c r="C175" s="331"/>
      <c r="D175" s="70">
        <f>IF(E174&lt;&gt;"",D174+E174,0)</f>
        <v>0.71180555555555558</v>
      </c>
      <c r="E175" s="10">
        <v>6.9444444444444434E-2</v>
      </c>
      <c r="F175" s="290" t="s">
        <v>711</v>
      </c>
      <c r="G175" s="110" t="s">
        <v>633</v>
      </c>
      <c r="H175" s="104" t="s">
        <v>729</v>
      </c>
      <c r="I175" s="42" t="s">
        <v>10</v>
      </c>
      <c r="J175" s="104" t="s">
        <v>730</v>
      </c>
      <c r="K175" s="112" t="s">
        <v>634</v>
      </c>
      <c r="L175" s="43" t="s">
        <v>370</v>
      </c>
      <c r="M175" s="106" t="s">
        <v>636</v>
      </c>
      <c r="N175" s="106" t="s">
        <v>43</v>
      </c>
    </row>
    <row r="176" spans="1:14" ht="13.15" customHeight="1">
      <c r="A176" s="2"/>
      <c r="B176" s="66"/>
      <c r="C176" s="332"/>
      <c r="D176" s="70">
        <f>IF(E175&lt;&gt;"",D175+E175,0)</f>
        <v>0.78125</v>
      </c>
      <c r="E176" s="115">
        <v>5.2083333333333336E-2</v>
      </c>
      <c r="F176" s="290" t="s">
        <v>713</v>
      </c>
      <c r="G176" s="110" t="s">
        <v>635</v>
      </c>
      <c r="H176" s="104" t="s">
        <v>731</v>
      </c>
      <c r="I176" s="104" t="s">
        <v>10</v>
      </c>
      <c r="J176" s="104" t="s">
        <v>732</v>
      </c>
      <c r="K176" s="112" t="s">
        <v>43</v>
      </c>
      <c r="L176" s="43" t="s">
        <v>371</v>
      </c>
      <c r="M176" s="106" t="s">
        <v>633</v>
      </c>
      <c r="N176" s="106" t="s">
        <v>634</v>
      </c>
    </row>
    <row r="177" spans="1:14" ht="13.15" customHeight="1">
      <c r="A177" s="4"/>
      <c r="B177" s="69"/>
      <c r="C177" s="69"/>
      <c r="D177" s="107">
        <f>IF(E176&lt;&gt;"",D176+E176,0)</f>
        <v>0.83333333333333337</v>
      </c>
      <c r="E177" s="107"/>
      <c r="F177" s="291"/>
      <c r="G177" s="111"/>
      <c r="H177" s="103"/>
      <c r="I177" s="103" t="s">
        <v>80</v>
      </c>
      <c r="J177" s="103"/>
      <c r="K177" s="113"/>
      <c r="L177" s="108"/>
      <c r="M177" s="109"/>
      <c r="N177" s="109"/>
    </row>
    <row r="178" spans="1:14" ht="12.75" customHeight="1">
      <c r="A178" s="495"/>
      <c r="B178" s="515" t="s">
        <v>693</v>
      </c>
      <c r="C178" s="516"/>
      <c r="D178" s="520"/>
      <c r="E178" s="520"/>
      <c r="F178" s="520"/>
      <c r="G178" s="557"/>
      <c r="H178" s="516"/>
      <c r="I178" s="516"/>
      <c r="J178" s="516"/>
      <c r="K178" s="516"/>
      <c r="L178" s="517"/>
      <c r="M178" s="518"/>
      <c r="N178" s="518"/>
    </row>
    <row r="179" spans="1:14" ht="13.15" customHeight="1">
      <c r="A179" s="502">
        <v>44745</v>
      </c>
      <c r="B179" s="519" t="s">
        <v>2</v>
      </c>
      <c r="C179" s="519"/>
      <c r="D179" s="519" t="s">
        <v>3</v>
      </c>
      <c r="E179" s="558"/>
      <c r="F179" s="559"/>
      <c r="G179" s="560" t="s">
        <v>4</v>
      </c>
      <c r="H179" s="727" t="s">
        <v>5</v>
      </c>
      <c r="I179" s="728"/>
      <c r="J179" s="728"/>
      <c r="K179" s="560" t="s">
        <v>6</v>
      </c>
      <c r="L179" s="523" t="s">
        <v>34</v>
      </c>
      <c r="M179" s="519" t="s">
        <v>347</v>
      </c>
      <c r="N179" s="519" t="s">
        <v>352</v>
      </c>
    </row>
    <row r="180" spans="1:14" ht="13.15" customHeight="1">
      <c r="A180" s="530" t="s">
        <v>109</v>
      </c>
      <c r="B180" s="608" t="s">
        <v>66</v>
      </c>
      <c r="C180" s="608"/>
      <c r="D180" s="562">
        <v>0.41666666666666669</v>
      </c>
      <c r="E180" s="563"/>
      <c r="F180" s="595"/>
      <c r="G180" s="611" t="s">
        <v>735</v>
      </c>
      <c r="H180" s="596">
        <v>2</v>
      </c>
      <c r="I180" s="528" t="s">
        <v>10</v>
      </c>
      <c r="J180" s="596">
        <v>7</v>
      </c>
      <c r="K180" s="612" t="s">
        <v>194</v>
      </c>
      <c r="L180" s="597"/>
      <c r="M180" s="590"/>
      <c r="N180" s="734"/>
    </row>
    <row r="181" spans="1:14" ht="13.15" customHeight="1">
      <c r="A181" s="530"/>
      <c r="B181" s="599" t="s">
        <v>726</v>
      </c>
      <c r="C181" s="599"/>
      <c r="D181" s="572">
        <v>0.4861111111111111</v>
      </c>
      <c r="E181" s="573"/>
      <c r="F181" s="600"/>
      <c r="G181" s="613"/>
      <c r="H181" s="534"/>
      <c r="I181" s="534" t="s">
        <v>10</v>
      </c>
      <c r="J181" s="534"/>
      <c r="K181" s="614"/>
      <c r="L181" s="601"/>
      <c r="M181" s="591"/>
      <c r="N181" s="735"/>
    </row>
    <row r="182" spans="1:14" ht="13.15" customHeight="1">
      <c r="A182" s="602"/>
      <c r="B182" s="571"/>
      <c r="C182" s="571"/>
      <c r="D182" s="572">
        <v>0.55555555555555558</v>
      </c>
      <c r="E182" s="573"/>
      <c r="F182" s="600"/>
      <c r="G182" s="615"/>
      <c r="H182" s="534"/>
      <c r="I182" s="534" t="s">
        <v>10</v>
      </c>
      <c r="J182" s="534"/>
      <c r="K182" s="614"/>
      <c r="L182" s="601"/>
      <c r="M182" s="616" t="s">
        <v>335</v>
      </c>
      <c r="N182" s="735"/>
    </row>
    <row r="183" spans="1:14" ht="13.15" customHeight="1">
      <c r="A183" s="602"/>
      <c r="B183" s="580"/>
      <c r="C183" s="580"/>
      <c r="D183" s="581">
        <v>0.625</v>
      </c>
      <c r="E183" s="582"/>
      <c r="F183" s="604"/>
      <c r="G183" s="617"/>
      <c r="H183" s="605"/>
      <c r="I183" s="553" t="s">
        <v>10</v>
      </c>
      <c r="J183" s="605"/>
      <c r="K183" s="618"/>
      <c r="L183" s="594"/>
      <c r="M183" s="607"/>
      <c r="N183" s="736"/>
    </row>
    <row r="184" spans="1:14" ht="12.75" customHeight="1">
      <c r="A184" s="5" t="s">
        <v>285</v>
      </c>
      <c r="B184" s="36" t="s">
        <v>70</v>
      </c>
      <c r="C184" s="67"/>
      <c r="D184" s="46"/>
      <c r="E184" s="46"/>
      <c r="F184" s="46"/>
      <c r="G184" s="281" t="s">
        <v>577</v>
      </c>
      <c r="H184" s="45"/>
      <c r="I184" s="45"/>
      <c r="J184" s="45"/>
      <c r="K184" s="45"/>
      <c r="L184" s="67"/>
      <c r="M184" s="47"/>
      <c r="N184" s="47"/>
    </row>
    <row r="185" spans="1:14" ht="13.15" customHeight="1">
      <c r="A185" s="6">
        <v>44752</v>
      </c>
      <c r="B185" s="51" t="s">
        <v>71</v>
      </c>
      <c r="C185" s="51"/>
      <c r="D185" s="11">
        <v>0.29166666666666669</v>
      </c>
      <c r="E185" s="11"/>
      <c r="F185" s="114"/>
      <c r="G185" s="37"/>
      <c r="H185" s="38"/>
      <c r="I185" s="103" t="s">
        <v>108</v>
      </c>
      <c r="J185" s="38"/>
      <c r="K185" s="39"/>
      <c r="L185" s="35"/>
      <c r="M185" s="9"/>
      <c r="N185" s="9"/>
    </row>
    <row r="186" spans="1:14" ht="13.15" customHeight="1">
      <c r="A186" s="2" t="s">
        <v>109</v>
      </c>
      <c r="B186" s="52"/>
      <c r="C186" s="35"/>
      <c r="D186" s="11">
        <v>0.3263888888888889</v>
      </c>
      <c r="E186" s="11">
        <v>5.5555555555555552E-2</v>
      </c>
      <c r="F186" s="114" t="s">
        <v>711</v>
      </c>
      <c r="G186" s="37" t="s">
        <v>661</v>
      </c>
      <c r="H186" s="38" t="s">
        <v>731</v>
      </c>
      <c r="I186" s="38" t="s">
        <v>10</v>
      </c>
      <c r="J186" s="38" t="s">
        <v>733</v>
      </c>
      <c r="K186" s="39" t="s">
        <v>663</v>
      </c>
      <c r="L186" s="35" t="s">
        <v>407</v>
      </c>
      <c r="M186" s="9" t="s">
        <v>664</v>
      </c>
      <c r="N186" s="9" t="s">
        <v>664</v>
      </c>
    </row>
    <row r="187" spans="1:14" ht="13.15" customHeight="1">
      <c r="A187" s="1"/>
      <c r="B187" s="66"/>
      <c r="C187" s="331"/>
      <c r="D187" s="10">
        <f t="shared" ref="D187:D191" si="10">IF(E186&lt;&gt;"",D186+E186,0)</f>
        <v>0.38194444444444442</v>
      </c>
      <c r="E187" s="10">
        <v>4.8611111111111112E-2</v>
      </c>
      <c r="F187" s="115" t="s">
        <v>713</v>
      </c>
      <c r="G187" s="7" t="s">
        <v>662</v>
      </c>
      <c r="H187" s="40" t="s">
        <v>733</v>
      </c>
      <c r="I187" s="40" t="s">
        <v>10</v>
      </c>
      <c r="J187" s="40" t="s">
        <v>730</v>
      </c>
      <c r="K187" s="3" t="s">
        <v>655</v>
      </c>
      <c r="L187" s="33" t="s">
        <v>408</v>
      </c>
      <c r="M187" s="8" t="s">
        <v>661</v>
      </c>
      <c r="N187" s="8" t="s">
        <v>661</v>
      </c>
    </row>
    <row r="188" spans="1:14" ht="13.15" customHeight="1">
      <c r="A188" s="2"/>
      <c r="B188" s="66"/>
      <c r="C188" s="331"/>
      <c r="D188" s="10">
        <f t="shared" si="10"/>
        <v>0.43055555555555552</v>
      </c>
      <c r="E188" s="10">
        <v>6.25E-2</v>
      </c>
      <c r="F188" s="115" t="s">
        <v>711</v>
      </c>
      <c r="G188" s="7" t="s">
        <v>648</v>
      </c>
      <c r="H188" s="40" t="s">
        <v>730</v>
      </c>
      <c r="I188" s="40" t="s">
        <v>10</v>
      </c>
      <c r="J188" s="40" t="s">
        <v>730</v>
      </c>
      <c r="K188" s="3" t="s">
        <v>646</v>
      </c>
      <c r="L188" s="33" t="s">
        <v>409</v>
      </c>
      <c r="M188" s="33" t="s">
        <v>644</v>
      </c>
      <c r="N188" s="33" t="s">
        <v>642</v>
      </c>
    </row>
    <row r="189" spans="1:14" ht="13.15" customHeight="1">
      <c r="A189" s="2"/>
      <c r="B189" s="66"/>
      <c r="C189" s="331"/>
      <c r="D189" s="10">
        <f t="shared" si="10"/>
        <v>0.49305555555555552</v>
      </c>
      <c r="E189" s="10">
        <v>5.5555555555555552E-2</v>
      </c>
      <c r="F189" s="115" t="s">
        <v>713</v>
      </c>
      <c r="G189" s="7" t="s">
        <v>643</v>
      </c>
      <c r="H189" s="40" t="s">
        <v>736</v>
      </c>
      <c r="I189" s="40" t="s">
        <v>10</v>
      </c>
      <c r="J189" s="40" t="s">
        <v>731</v>
      </c>
      <c r="K189" s="3" t="s">
        <v>645</v>
      </c>
      <c r="L189" s="33" t="s">
        <v>410</v>
      </c>
      <c r="M189" s="33" t="s">
        <v>649</v>
      </c>
      <c r="N189" s="33" t="s">
        <v>647</v>
      </c>
    </row>
    <row r="190" spans="1:14" ht="13.15" customHeight="1">
      <c r="A190" s="2"/>
      <c r="B190" s="66"/>
      <c r="C190" s="331"/>
      <c r="D190" s="10">
        <f t="shared" si="10"/>
        <v>0.54861111111111105</v>
      </c>
      <c r="E190" s="10">
        <v>6.9444444444444434E-2</v>
      </c>
      <c r="F190" s="115" t="s">
        <v>711</v>
      </c>
      <c r="G190" s="95" t="s">
        <v>33</v>
      </c>
      <c r="H190" s="42" t="s">
        <v>733</v>
      </c>
      <c r="I190" s="42" t="s">
        <v>10</v>
      </c>
      <c r="J190" s="42" t="s">
        <v>731</v>
      </c>
      <c r="K190" s="96" t="s">
        <v>50</v>
      </c>
      <c r="L190" s="43" t="s">
        <v>380</v>
      </c>
      <c r="M190" s="99" t="s">
        <v>124</v>
      </c>
      <c r="N190" s="99" t="s">
        <v>639</v>
      </c>
    </row>
    <row r="191" spans="1:14" ht="13.15" customHeight="1">
      <c r="A191" s="2"/>
      <c r="B191" s="66"/>
      <c r="C191" s="331"/>
      <c r="D191" s="10">
        <f t="shared" si="10"/>
        <v>0.61805555555555547</v>
      </c>
      <c r="E191" s="10">
        <v>6.9444444444444434E-2</v>
      </c>
      <c r="F191" s="115" t="s">
        <v>713</v>
      </c>
      <c r="G191" s="95" t="s">
        <v>124</v>
      </c>
      <c r="H191" s="42" t="s">
        <v>732</v>
      </c>
      <c r="I191" s="42" t="s">
        <v>10</v>
      </c>
      <c r="J191" s="42" t="s">
        <v>736</v>
      </c>
      <c r="K191" s="96" t="s">
        <v>637</v>
      </c>
      <c r="L191" s="43" t="s">
        <v>381</v>
      </c>
      <c r="M191" s="99" t="s">
        <v>33</v>
      </c>
      <c r="N191" s="99" t="s">
        <v>50</v>
      </c>
    </row>
    <row r="192" spans="1:14" ht="13.15" customHeight="1">
      <c r="A192" s="2"/>
      <c r="B192" s="66"/>
      <c r="C192" s="331"/>
      <c r="D192" s="288">
        <v>0.70833333333333337</v>
      </c>
      <c r="E192" s="10">
        <v>7.6388888888888895E-2</v>
      </c>
      <c r="F192" s="115" t="s">
        <v>711</v>
      </c>
      <c r="G192" s="95"/>
      <c r="H192" s="42"/>
      <c r="I192" s="42" t="s">
        <v>10</v>
      </c>
      <c r="J192" s="42"/>
      <c r="K192" s="96"/>
      <c r="L192" s="43" t="s">
        <v>522</v>
      </c>
      <c r="M192" s="41"/>
      <c r="N192" s="41"/>
    </row>
    <row r="193" spans="1:18" ht="13.15" customHeight="1">
      <c r="A193" s="2"/>
      <c r="B193" s="66"/>
      <c r="C193" s="332"/>
      <c r="D193" s="289">
        <f>IF(E192&lt;&gt;"",D192+E192,0)</f>
        <v>0.78472222222222232</v>
      </c>
      <c r="E193" s="70">
        <v>7.6388888888888895E-2</v>
      </c>
      <c r="F193" s="290" t="s">
        <v>711</v>
      </c>
      <c r="G193" s="110"/>
      <c r="H193" s="104"/>
      <c r="I193" s="104" t="s">
        <v>10</v>
      </c>
      <c r="J193" s="104"/>
      <c r="K193" s="112"/>
      <c r="L193" s="105" t="s">
        <v>523</v>
      </c>
      <c r="M193" s="106"/>
      <c r="N193" s="106"/>
    </row>
    <row r="194" spans="1:18" ht="13.15" customHeight="1">
      <c r="A194" s="4"/>
      <c r="B194" s="69"/>
      <c r="C194" s="69"/>
      <c r="D194" s="107">
        <f>IF(E193&lt;&gt;"",D193+E193,0)</f>
        <v>0.86111111111111116</v>
      </c>
      <c r="E194" s="107"/>
      <c r="F194" s="291"/>
      <c r="G194" s="111"/>
      <c r="H194" s="103"/>
      <c r="I194" s="103" t="s">
        <v>80</v>
      </c>
      <c r="J194" s="103"/>
      <c r="K194" s="113"/>
      <c r="L194" s="108"/>
      <c r="M194" s="109"/>
      <c r="N194" s="109"/>
    </row>
    <row r="195" spans="1:18" ht="12.75" customHeight="1">
      <c r="A195" s="495"/>
      <c r="B195" s="515" t="s">
        <v>693</v>
      </c>
      <c r="C195" s="516"/>
      <c r="D195" s="520"/>
      <c r="E195" s="520"/>
      <c r="F195" s="520"/>
      <c r="G195" s="557"/>
      <c r="H195" s="516"/>
      <c r="I195" s="516"/>
      <c r="J195" s="516"/>
      <c r="K195" s="516"/>
      <c r="L195" s="517"/>
      <c r="M195" s="518"/>
      <c r="N195" s="518"/>
    </row>
    <row r="196" spans="1:18" ht="13.15" customHeight="1">
      <c r="A196" s="502">
        <v>44752</v>
      </c>
      <c r="B196" s="519" t="s">
        <v>2</v>
      </c>
      <c r="C196" s="519"/>
      <c r="D196" s="519" t="s">
        <v>3</v>
      </c>
      <c r="E196" s="558"/>
      <c r="F196" s="559"/>
      <c r="G196" s="560" t="s">
        <v>4</v>
      </c>
      <c r="H196" s="727" t="s">
        <v>5</v>
      </c>
      <c r="I196" s="728"/>
      <c r="J196" s="728"/>
      <c r="K196" s="560" t="s">
        <v>6</v>
      </c>
      <c r="L196" s="523" t="s">
        <v>34</v>
      </c>
      <c r="M196" s="519" t="s">
        <v>347</v>
      </c>
      <c r="N196" s="519" t="s">
        <v>352</v>
      </c>
    </row>
    <row r="197" spans="1:18" ht="13.15" customHeight="1">
      <c r="A197" s="530" t="s">
        <v>109</v>
      </c>
      <c r="B197" s="608" t="s">
        <v>66</v>
      </c>
      <c r="C197" s="608"/>
      <c r="D197" s="562">
        <v>0.41666666666666669</v>
      </c>
      <c r="E197" s="563"/>
      <c r="F197" s="595"/>
      <c r="G197" s="527"/>
      <c r="H197" s="596"/>
      <c r="I197" s="528" t="s">
        <v>10</v>
      </c>
      <c r="J197" s="596"/>
      <c r="K197" s="529"/>
      <c r="L197" s="597"/>
      <c r="M197" s="590"/>
      <c r="N197" s="734"/>
    </row>
    <row r="198" spans="1:18" ht="13.15" customHeight="1">
      <c r="A198" s="530"/>
      <c r="B198" s="599" t="s">
        <v>692</v>
      </c>
      <c r="C198" s="599"/>
      <c r="D198" s="572">
        <v>0.4861111111111111</v>
      </c>
      <c r="E198" s="573"/>
      <c r="F198" s="600"/>
      <c r="G198" s="532"/>
      <c r="H198" s="534"/>
      <c r="I198" s="534" t="s">
        <v>10</v>
      </c>
      <c r="J198" s="534"/>
      <c r="K198" s="535"/>
      <c r="L198" s="601"/>
      <c r="M198" s="591"/>
      <c r="N198" s="735"/>
    </row>
    <row r="199" spans="1:18" ht="13.15" customHeight="1">
      <c r="A199" s="602"/>
      <c r="B199" s="571"/>
      <c r="C199" s="571"/>
      <c r="D199" s="572">
        <v>0.55555555555555558</v>
      </c>
      <c r="E199" s="573"/>
      <c r="F199" s="600"/>
      <c r="G199" s="532"/>
      <c r="H199" s="534"/>
      <c r="I199" s="534" t="s">
        <v>10</v>
      </c>
      <c r="J199" s="534"/>
      <c r="K199" s="540"/>
      <c r="L199" s="601"/>
      <c r="M199" s="591"/>
      <c r="N199" s="735"/>
    </row>
    <row r="200" spans="1:18" ht="13.15" customHeight="1">
      <c r="A200" s="602"/>
      <c r="B200" s="580"/>
      <c r="C200" s="580"/>
      <c r="D200" s="581">
        <v>0.625</v>
      </c>
      <c r="E200" s="582"/>
      <c r="F200" s="604"/>
      <c r="G200" s="552"/>
      <c r="H200" s="605"/>
      <c r="I200" s="553" t="s">
        <v>10</v>
      </c>
      <c r="J200" s="605"/>
      <c r="K200" s="606"/>
      <c r="L200" s="594"/>
      <c r="M200" s="607"/>
      <c r="N200" s="736"/>
    </row>
    <row r="201" spans="1:18" ht="13.15" customHeight="1">
      <c r="A201" s="495"/>
      <c r="B201" s="496"/>
      <c r="C201" s="496"/>
      <c r="D201" s="497"/>
      <c r="E201" s="497"/>
      <c r="F201" s="497"/>
      <c r="G201" s="498" t="s">
        <v>250</v>
      </c>
      <c r="H201" s="499"/>
      <c r="I201" s="499"/>
      <c r="J201" s="499"/>
      <c r="K201" s="500"/>
      <c r="L201" s="500"/>
      <c r="M201" s="501"/>
      <c r="N201" s="501"/>
      <c r="O201" s="72"/>
      <c r="P201" s="75"/>
      <c r="Q201" s="75"/>
      <c r="R201" s="75"/>
    </row>
    <row r="202" spans="1:18" ht="13.15" customHeight="1">
      <c r="A202" s="502">
        <v>44758</v>
      </c>
      <c r="B202" s="503" t="s">
        <v>118</v>
      </c>
      <c r="C202" s="503"/>
      <c r="D202" s="504">
        <v>0.52083333333333337</v>
      </c>
      <c r="E202" s="505"/>
      <c r="F202" s="505"/>
      <c r="G202" s="721" t="s">
        <v>728</v>
      </c>
      <c r="H202" s="722"/>
      <c r="I202" s="722"/>
      <c r="J202" s="722"/>
      <c r="K202" s="723"/>
      <c r="L202" s="506"/>
      <c r="M202" s="507"/>
      <c r="N202" s="507"/>
      <c r="O202" s="94"/>
      <c r="P202" s="75"/>
      <c r="Q202" s="75"/>
      <c r="R202" s="75"/>
    </row>
    <row r="203" spans="1:18" ht="12.75" customHeight="1">
      <c r="A203" s="508" t="s">
        <v>21</v>
      </c>
      <c r="B203" s="509" t="s">
        <v>119</v>
      </c>
      <c r="C203" s="509"/>
      <c r="D203" s="510"/>
      <c r="E203" s="511"/>
      <c r="F203" s="511"/>
      <c r="G203" s="724"/>
      <c r="H203" s="725"/>
      <c r="I203" s="725"/>
      <c r="J203" s="725"/>
      <c r="K203" s="726"/>
      <c r="L203" s="512"/>
      <c r="M203" s="513"/>
      <c r="N203" s="513"/>
      <c r="O203" s="94"/>
      <c r="P203" s="75"/>
      <c r="Q203" s="75"/>
      <c r="R203" s="75"/>
    </row>
    <row r="204" spans="1:18" ht="12.75" customHeight="1">
      <c r="A204" s="495"/>
      <c r="B204" s="515" t="s">
        <v>693</v>
      </c>
      <c r="C204" s="516"/>
      <c r="D204" s="520"/>
      <c r="E204" s="520"/>
      <c r="F204" s="520"/>
      <c r="G204" s="557"/>
      <c r="H204" s="516"/>
      <c r="I204" s="516"/>
      <c r="J204" s="516"/>
      <c r="K204" s="516"/>
      <c r="L204" s="517"/>
      <c r="M204" s="518"/>
      <c r="N204" s="518"/>
    </row>
    <row r="205" spans="1:18" ht="13.15" customHeight="1">
      <c r="A205" s="502">
        <v>44759</v>
      </c>
      <c r="B205" s="519" t="s">
        <v>2</v>
      </c>
      <c r="C205" s="519"/>
      <c r="D205" s="519" t="s">
        <v>3</v>
      </c>
      <c r="E205" s="558"/>
      <c r="F205" s="559"/>
      <c r="G205" s="560" t="s">
        <v>4</v>
      </c>
      <c r="H205" s="727" t="s">
        <v>5</v>
      </c>
      <c r="I205" s="728"/>
      <c r="J205" s="728"/>
      <c r="K205" s="560" t="s">
        <v>6</v>
      </c>
      <c r="L205" s="523" t="s">
        <v>34</v>
      </c>
      <c r="M205" s="519" t="s">
        <v>347</v>
      </c>
      <c r="N205" s="519" t="s">
        <v>352</v>
      </c>
    </row>
    <row r="206" spans="1:18" ht="13.15" customHeight="1">
      <c r="A206" s="530" t="s">
        <v>109</v>
      </c>
      <c r="B206" s="608" t="s">
        <v>691</v>
      </c>
      <c r="C206" s="608"/>
      <c r="D206" s="562">
        <v>0.41666666666666669</v>
      </c>
      <c r="E206" s="563"/>
      <c r="F206" s="595"/>
      <c r="G206" s="527"/>
      <c r="H206" s="596"/>
      <c r="I206" s="528" t="s">
        <v>10</v>
      </c>
      <c r="J206" s="596"/>
      <c r="K206" s="529"/>
      <c r="L206" s="597"/>
      <c r="M206" s="590"/>
      <c r="N206" s="734"/>
    </row>
    <row r="207" spans="1:18" ht="13.15" customHeight="1">
      <c r="A207" s="530"/>
      <c r="B207" s="599" t="s">
        <v>690</v>
      </c>
      <c r="C207" s="599"/>
      <c r="D207" s="572">
        <v>0.4861111111111111</v>
      </c>
      <c r="E207" s="573"/>
      <c r="F207" s="600"/>
      <c r="G207" s="532" t="s">
        <v>737</v>
      </c>
      <c r="H207" s="534" t="s">
        <v>744</v>
      </c>
      <c r="I207" s="534" t="s">
        <v>10</v>
      </c>
      <c r="J207" s="534" t="s">
        <v>745</v>
      </c>
      <c r="K207" s="540" t="s">
        <v>194</v>
      </c>
      <c r="L207" s="601"/>
      <c r="M207" s="591"/>
      <c r="N207" s="735"/>
    </row>
    <row r="208" spans="1:18" ht="13.15" customHeight="1">
      <c r="A208" s="602"/>
      <c r="B208" s="571"/>
      <c r="C208" s="571"/>
      <c r="D208" s="572">
        <v>0.55555555555555558</v>
      </c>
      <c r="E208" s="573"/>
      <c r="F208" s="600"/>
      <c r="G208" s="532"/>
      <c r="H208" s="534"/>
      <c r="I208" s="534" t="s">
        <v>10</v>
      </c>
      <c r="J208" s="534"/>
      <c r="K208" s="540"/>
      <c r="L208" s="601"/>
      <c r="M208" s="591"/>
      <c r="N208" s="735"/>
    </row>
    <row r="209" spans="1:18" ht="13.15" customHeight="1">
      <c r="A209" s="602"/>
      <c r="B209" s="580"/>
      <c r="C209" s="580"/>
      <c r="D209" s="581">
        <v>0.625</v>
      </c>
      <c r="E209" s="582"/>
      <c r="F209" s="604"/>
      <c r="G209" s="552"/>
      <c r="H209" s="605"/>
      <c r="I209" s="553" t="s">
        <v>10</v>
      </c>
      <c r="J209" s="605"/>
      <c r="K209" s="606"/>
      <c r="L209" s="594"/>
      <c r="M209" s="607"/>
      <c r="N209" s="736"/>
    </row>
    <row r="210" spans="1:18" ht="13.15" customHeight="1">
      <c r="A210" s="495"/>
      <c r="B210" s="496"/>
      <c r="C210" s="496"/>
      <c r="D210" s="497"/>
      <c r="E210" s="497"/>
      <c r="F210" s="497"/>
      <c r="G210" s="498" t="s">
        <v>251</v>
      </c>
      <c r="H210" s="499"/>
      <c r="I210" s="499"/>
      <c r="J210" s="499"/>
      <c r="K210" s="500"/>
      <c r="L210" s="500"/>
      <c r="M210" s="501"/>
      <c r="N210" s="501"/>
      <c r="O210" s="72"/>
      <c r="P210" s="75"/>
      <c r="Q210" s="75"/>
      <c r="R210" s="75"/>
    </row>
    <row r="211" spans="1:18" ht="13.15" customHeight="1">
      <c r="A211" s="502">
        <v>44765</v>
      </c>
      <c r="B211" s="503" t="s">
        <v>118</v>
      </c>
      <c r="C211" s="503"/>
      <c r="D211" s="619">
        <v>0.375</v>
      </c>
      <c r="E211" s="620"/>
      <c r="F211" s="620"/>
      <c r="G211" s="737" t="s">
        <v>252</v>
      </c>
      <c r="H211" s="738"/>
      <c r="I211" s="738"/>
      <c r="J211" s="738"/>
      <c r="K211" s="739"/>
      <c r="L211" s="621"/>
      <c r="M211" s="622"/>
      <c r="N211" s="622"/>
      <c r="O211" s="94"/>
      <c r="P211" s="75"/>
      <c r="Q211" s="75"/>
      <c r="R211" s="75"/>
    </row>
    <row r="212" spans="1:18" ht="13.15" customHeight="1">
      <c r="A212" s="530" t="s">
        <v>21</v>
      </c>
      <c r="B212" s="531" t="s">
        <v>245</v>
      </c>
      <c r="C212" s="531"/>
      <c r="D212" s="623">
        <v>0.625</v>
      </c>
      <c r="E212" s="600"/>
      <c r="F212" s="600"/>
      <c r="G212" s="740" t="s">
        <v>248</v>
      </c>
      <c r="H212" s="741"/>
      <c r="I212" s="741"/>
      <c r="J212" s="741"/>
      <c r="K212" s="742"/>
      <c r="L212" s="531"/>
      <c r="M212" s="624"/>
      <c r="N212" s="624"/>
      <c r="O212" s="94"/>
      <c r="P212" s="75"/>
      <c r="Q212" s="75"/>
      <c r="R212" s="75"/>
    </row>
    <row r="213" spans="1:18" ht="12.75" customHeight="1">
      <c r="A213" s="495"/>
      <c r="B213" s="515" t="s">
        <v>693</v>
      </c>
      <c r="C213" s="516"/>
      <c r="D213" s="520"/>
      <c r="E213" s="520"/>
      <c r="F213" s="520"/>
      <c r="G213" s="557"/>
      <c r="H213" s="516"/>
      <c r="I213" s="516"/>
      <c r="J213" s="516"/>
      <c r="K213" s="516"/>
      <c r="L213" s="517"/>
      <c r="M213" s="518"/>
      <c r="N213" s="518"/>
    </row>
    <row r="214" spans="1:18" ht="13.15" customHeight="1">
      <c r="A214" s="502">
        <v>44766</v>
      </c>
      <c r="B214" s="519" t="s">
        <v>2</v>
      </c>
      <c r="C214" s="519"/>
      <c r="D214" s="519" t="s">
        <v>3</v>
      </c>
      <c r="E214" s="558"/>
      <c r="F214" s="559"/>
      <c r="G214" s="560" t="s">
        <v>4</v>
      </c>
      <c r="H214" s="727" t="s">
        <v>5</v>
      </c>
      <c r="I214" s="728"/>
      <c r="J214" s="728"/>
      <c r="K214" s="560" t="s">
        <v>6</v>
      </c>
      <c r="L214" s="523" t="s">
        <v>34</v>
      </c>
      <c r="M214" s="519" t="s">
        <v>347</v>
      </c>
      <c r="N214" s="519" t="s">
        <v>352</v>
      </c>
    </row>
    <row r="215" spans="1:18" ht="13.15" customHeight="1">
      <c r="A215" s="530" t="s">
        <v>109</v>
      </c>
      <c r="B215" s="608" t="s">
        <v>685</v>
      </c>
      <c r="C215" s="608"/>
      <c r="D215" s="562">
        <v>0.41666666666666669</v>
      </c>
      <c r="E215" s="563"/>
      <c r="F215" s="595"/>
      <c r="G215" s="527" t="s">
        <v>746</v>
      </c>
      <c r="H215" s="596">
        <v>2</v>
      </c>
      <c r="I215" s="528" t="s">
        <v>10</v>
      </c>
      <c r="J215" s="596">
        <v>1</v>
      </c>
      <c r="K215" s="625" t="s">
        <v>194</v>
      </c>
      <c r="L215" s="597"/>
      <c r="M215" s="590"/>
      <c r="N215" s="734"/>
    </row>
    <row r="216" spans="1:18" ht="13.15" customHeight="1">
      <c r="A216" s="530"/>
      <c r="B216" s="599" t="s">
        <v>686</v>
      </c>
      <c r="C216" s="599"/>
      <c r="D216" s="572">
        <v>0.4861111111111111</v>
      </c>
      <c r="E216" s="573"/>
      <c r="F216" s="600"/>
      <c r="G216" s="532"/>
      <c r="H216" s="534"/>
      <c r="I216" s="534" t="s">
        <v>10</v>
      </c>
      <c r="J216" s="534"/>
      <c r="K216" s="535"/>
      <c r="L216" s="601"/>
      <c r="M216" s="591"/>
      <c r="N216" s="735"/>
    </row>
    <row r="217" spans="1:18" ht="13.15" customHeight="1">
      <c r="A217" s="602"/>
      <c r="B217" s="571"/>
      <c r="C217" s="571"/>
      <c r="D217" s="572">
        <v>0.55555555555555558</v>
      </c>
      <c r="E217" s="573"/>
      <c r="F217" s="600"/>
      <c r="G217" s="532"/>
      <c r="H217" s="534"/>
      <c r="I217" s="534" t="s">
        <v>10</v>
      </c>
      <c r="J217" s="534"/>
      <c r="K217" s="540"/>
      <c r="L217" s="601"/>
      <c r="M217" s="591"/>
      <c r="N217" s="735"/>
    </row>
    <row r="218" spans="1:18" ht="13.15" customHeight="1">
      <c r="A218" s="602"/>
      <c r="B218" s="580"/>
      <c r="C218" s="580"/>
      <c r="D218" s="581">
        <v>0.625</v>
      </c>
      <c r="E218" s="582"/>
      <c r="F218" s="604"/>
      <c r="G218" s="552"/>
      <c r="H218" s="605"/>
      <c r="I218" s="553" t="s">
        <v>10</v>
      </c>
      <c r="J218" s="605"/>
      <c r="K218" s="606"/>
      <c r="L218" s="594"/>
      <c r="M218" s="607"/>
      <c r="N218" s="736"/>
    </row>
    <row r="219" spans="1:18" ht="12.75" customHeight="1">
      <c r="A219" s="5" t="s">
        <v>287</v>
      </c>
      <c r="B219" s="122" t="s">
        <v>742</v>
      </c>
      <c r="C219" s="45"/>
      <c r="D219" s="46"/>
      <c r="E219" s="46"/>
      <c r="F219" s="46"/>
      <c r="G219" s="281" t="s">
        <v>743</v>
      </c>
      <c r="H219" s="45"/>
      <c r="I219" s="45"/>
      <c r="J219" s="45"/>
      <c r="K219" s="45"/>
      <c r="L219" s="67"/>
      <c r="M219" s="47"/>
      <c r="N219" s="47"/>
    </row>
    <row r="220" spans="1:18" ht="13.15" customHeight="1">
      <c r="A220" s="6">
        <v>44773</v>
      </c>
      <c r="B220" s="51" t="s">
        <v>71</v>
      </c>
      <c r="C220" s="51"/>
      <c r="D220" s="11">
        <v>0.29166666666666669</v>
      </c>
      <c r="E220" s="11"/>
      <c r="F220" s="114"/>
      <c r="G220" s="37"/>
      <c r="H220" s="38"/>
      <c r="I220" s="103" t="s">
        <v>108</v>
      </c>
      <c r="J220" s="38"/>
      <c r="K220" s="39"/>
      <c r="L220" s="35"/>
      <c r="M220" s="9"/>
      <c r="N220" s="9"/>
    </row>
    <row r="221" spans="1:18" ht="13.15" customHeight="1">
      <c r="A221" s="2" t="s">
        <v>109</v>
      </c>
      <c r="B221" s="52"/>
      <c r="C221" s="35"/>
      <c r="D221" s="11">
        <v>0.3263888888888889</v>
      </c>
      <c r="E221" s="11">
        <v>6.5972222222222224E-2</v>
      </c>
      <c r="F221" s="114" t="s">
        <v>711</v>
      </c>
      <c r="G221" s="324" t="s">
        <v>739</v>
      </c>
      <c r="H221" s="38" t="s">
        <v>749</v>
      </c>
      <c r="I221" s="38" t="s">
        <v>10</v>
      </c>
      <c r="J221" s="38" t="s">
        <v>744</v>
      </c>
      <c r="K221" s="325" t="s">
        <v>220</v>
      </c>
      <c r="L221" s="316" t="s">
        <v>140</v>
      </c>
      <c r="M221" s="9" t="s">
        <v>75</v>
      </c>
      <c r="N221" s="9" t="s">
        <v>740</v>
      </c>
    </row>
    <row r="222" spans="1:18" ht="13.15" customHeight="1">
      <c r="A222" s="1"/>
      <c r="B222" s="66"/>
      <c r="C222" s="332"/>
      <c r="D222" s="10">
        <f>IF(E221&lt;&gt;"",D221+E221,0)</f>
        <v>0.3923611111111111</v>
      </c>
      <c r="E222" s="10">
        <v>5.2083333333333336E-2</v>
      </c>
      <c r="F222" s="115" t="s">
        <v>713</v>
      </c>
      <c r="G222" s="119" t="s">
        <v>738</v>
      </c>
      <c r="H222" s="40" t="s">
        <v>750</v>
      </c>
      <c r="I222" s="40" t="s">
        <v>10</v>
      </c>
      <c r="J222" s="40" t="s">
        <v>744</v>
      </c>
      <c r="K222" s="118" t="s">
        <v>740</v>
      </c>
      <c r="L222" s="322" t="s">
        <v>141</v>
      </c>
      <c r="M222" s="8" t="s">
        <v>200</v>
      </c>
      <c r="N222" s="8" t="s">
        <v>741</v>
      </c>
    </row>
    <row r="223" spans="1:18" ht="13.15" customHeight="1">
      <c r="A223" s="2"/>
      <c r="B223" s="66"/>
      <c r="C223" s="66"/>
      <c r="D223" s="107">
        <f>D222+E222</f>
        <v>0.44444444444444442</v>
      </c>
      <c r="E223" s="107"/>
      <c r="F223" s="291"/>
      <c r="G223" s="111"/>
      <c r="H223" s="103"/>
      <c r="I223" s="103" t="s">
        <v>255</v>
      </c>
      <c r="J223" s="103"/>
      <c r="K223" s="113"/>
      <c r="L223" s="108"/>
      <c r="M223" s="109"/>
      <c r="N223" s="109"/>
    </row>
    <row r="224" spans="1:18" ht="12.75" customHeight="1">
      <c r="A224" s="495"/>
      <c r="B224" s="515" t="s">
        <v>693</v>
      </c>
      <c r="C224" s="516"/>
      <c r="D224" s="520"/>
      <c r="E224" s="520"/>
      <c r="F224" s="520"/>
      <c r="G224" s="557"/>
      <c r="H224" s="516"/>
      <c r="I224" s="516"/>
      <c r="J224" s="516"/>
      <c r="K224" s="516"/>
      <c r="L224" s="517"/>
      <c r="M224" s="518"/>
      <c r="N224" s="518"/>
    </row>
    <row r="225" spans="1:18" ht="13.15" customHeight="1">
      <c r="A225" s="502">
        <v>44773</v>
      </c>
      <c r="B225" s="519" t="s">
        <v>2</v>
      </c>
      <c r="C225" s="519"/>
      <c r="D225" s="519" t="s">
        <v>3</v>
      </c>
      <c r="E225" s="558"/>
      <c r="F225" s="559"/>
      <c r="G225" s="560" t="s">
        <v>4</v>
      </c>
      <c r="H225" s="727" t="s">
        <v>5</v>
      </c>
      <c r="I225" s="728"/>
      <c r="J225" s="728"/>
      <c r="K225" s="560" t="s">
        <v>6</v>
      </c>
      <c r="L225" s="523" t="s">
        <v>34</v>
      </c>
      <c r="M225" s="519" t="s">
        <v>347</v>
      </c>
      <c r="N225" s="519" t="s">
        <v>352</v>
      </c>
    </row>
    <row r="226" spans="1:18" ht="24.75" customHeight="1">
      <c r="A226" s="530" t="s">
        <v>109</v>
      </c>
      <c r="B226" s="608" t="s">
        <v>687</v>
      </c>
      <c r="C226" s="608"/>
      <c r="D226" s="562">
        <v>0.41666666666666669</v>
      </c>
      <c r="E226" s="563"/>
      <c r="F226" s="595"/>
      <c r="G226" s="626" t="s">
        <v>194</v>
      </c>
      <c r="H226" s="596">
        <v>3</v>
      </c>
      <c r="I226" s="627" t="s">
        <v>748</v>
      </c>
      <c r="J226" s="596">
        <v>3</v>
      </c>
      <c r="K226" s="529" t="s">
        <v>747</v>
      </c>
      <c r="L226" s="597"/>
      <c r="M226" s="590"/>
      <c r="N226" s="734"/>
    </row>
    <row r="227" spans="1:18" ht="13.15" customHeight="1">
      <c r="A227" s="530"/>
      <c r="B227" s="599" t="s">
        <v>688</v>
      </c>
      <c r="C227" s="599"/>
      <c r="D227" s="572">
        <v>0.4861111111111111</v>
      </c>
      <c r="E227" s="573"/>
      <c r="F227" s="600"/>
      <c r="G227" s="603"/>
      <c r="H227" s="534"/>
      <c r="I227" s="534" t="s">
        <v>727</v>
      </c>
      <c r="J227" s="534"/>
      <c r="K227" s="535"/>
      <c r="L227" s="601"/>
      <c r="M227" s="591"/>
      <c r="N227" s="735"/>
    </row>
    <row r="228" spans="1:18" ht="13.15" customHeight="1">
      <c r="A228" s="602"/>
      <c r="B228" s="571" t="s">
        <v>689</v>
      </c>
      <c r="C228" s="571"/>
      <c r="D228" s="572"/>
      <c r="E228" s="573"/>
      <c r="F228" s="600"/>
      <c r="G228" s="532"/>
      <c r="H228" s="534"/>
      <c r="I228" s="534" t="s">
        <v>10</v>
      </c>
      <c r="J228" s="534"/>
      <c r="K228" s="540"/>
      <c r="L228" s="601"/>
      <c r="M228" s="591"/>
      <c r="N228" s="735"/>
    </row>
    <row r="229" spans="1:18" ht="13.15" customHeight="1">
      <c r="A229" s="602"/>
      <c r="B229" s="580"/>
      <c r="C229" s="580"/>
      <c r="D229" s="581"/>
      <c r="E229" s="582"/>
      <c r="F229" s="604"/>
      <c r="G229" s="552"/>
      <c r="H229" s="605"/>
      <c r="I229" s="553" t="s">
        <v>10</v>
      </c>
      <c r="J229" s="605"/>
      <c r="K229" s="606"/>
      <c r="L229" s="594"/>
      <c r="M229" s="607"/>
      <c r="N229" s="736"/>
    </row>
    <row r="230" spans="1:18" ht="13.15" customHeight="1">
      <c r="A230" s="495"/>
      <c r="B230" s="496"/>
      <c r="C230" s="496"/>
      <c r="D230" s="497"/>
      <c r="E230" s="497"/>
      <c r="F230" s="497"/>
      <c r="G230" s="498" t="s">
        <v>271</v>
      </c>
      <c r="H230" s="499"/>
      <c r="I230" s="499"/>
      <c r="J230" s="499"/>
      <c r="K230" s="500"/>
      <c r="L230" s="500"/>
      <c r="M230" s="501"/>
      <c r="N230" s="501"/>
      <c r="O230" s="72"/>
      <c r="P230" s="75"/>
      <c r="Q230" s="75"/>
      <c r="R230" s="75"/>
    </row>
    <row r="231" spans="1:18" ht="13.15" customHeight="1">
      <c r="A231" s="502">
        <v>44779</v>
      </c>
      <c r="B231" s="503" t="s">
        <v>118</v>
      </c>
      <c r="C231" s="503"/>
      <c r="D231" s="504">
        <v>0.39583333333333331</v>
      </c>
      <c r="E231" s="505"/>
      <c r="F231" s="505"/>
      <c r="G231" s="721" t="s">
        <v>81</v>
      </c>
      <c r="H231" s="722"/>
      <c r="I231" s="722"/>
      <c r="J231" s="722"/>
      <c r="K231" s="723"/>
      <c r="L231" s="506"/>
      <c r="M231" s="507"/>
      <c r="N231" s="507"/>
      <c r="O231" s="94"/>
      <c r="P231" s="75"/>
      <c r="Q231" s="75"/>
      <c r="R231" s="75"/>
    </row>
    <row r="232" spans="1:18" ht="12.75" customHeight="1">
      <c r="A232" s="508" t="s">
        <v>21</v>
      </c>
      <c r="B232" s="509" t="s">
        <v>246</v>
      </c>
      <c r="C232" s="509"/>
      <c r="D232" s="510"/>
      <c r="E232" s="511"/>
      <c r="F232" s="511"/>
      <c r="G232" s="724"/>
      <c r="H232" s="725"/>
      <c r="I232" s="725"/>
      <c r="J232" s="725"/>
      <c r="K232" s="726"/>
      <c r="L232" s="512"/>
      <c r="M232" s="513"/>
      <c r="N232" s="513"/>
      <c r="O232" s="94"/>
      <c r="P232" s="75"/>
      <c r="Q232" s="75"/>
      <c r="R232" s="75"/>
    </row>
    <row r="233" spans="1:18" ht="12.75" customHeight="1">
      <c r="A233" s="5" t="s">
        <v>288</v>
      </c>
      <c r="B233" s="122" t="s">
        <v>281</v>
      </c>
      <c r="C233" s="45"/>
      <c r="D233" s="46" t="s">
        <v>253</v>
      </c>
      <c r="E233" s="46"/>
      <c r="F233" s="46"/>
      <c r="G233" s="98"/>
      <c r="H233" s="287" t="s">
        <v>752</v>
      </c>
      <c r="I233" s="45"/>
      <c r="J233" s="45"/>
      <c r="K233" s="45"/>
      <c r="L233" s="67"/>
      <c r="M233" s="47"/>
      <c r="N233" s="47"/>
    </row>
    <row r="234" spans="1:18" ht="13.15" customHeight="1">
      <c r="A234" s="6">
        <v>44794</v>
      </c>
      <c r="B234" s="51" t="s">
        <v>71</v>
      </c>
      <c r="C234" s="51"/>
      <c r="D234" s="11">
        <v>0.29166666666666669</v>
      </c>
      <c r="E234" s="11"/>
      <c r="F234" s="114"/>
      <c r="G234" s="37"/>
      <c r="H234" s="38"/>
      <c r="I234" s="103" t="s">
        <v>108</v>
      </c>
      <c r="J234" s="38"/>
      <c r="K234" s="39"/>
      <c r="L234" s="35"/>
      <c r="M234" s="9"/>
      <c r="N234" s="9"/>
    </row>
    <row r="235" spans="1:18" ht="13.15" customHeight="1">
      <c r="A235" s="2" t="s">
        <v>109</v>
      </c>
      <c r="B235" s="52"/>
      <c r="C235" s="35"/>
      <c r="D235" s="11">
        <v>0.3263888888888889</v>
      </c>
      <c r="E235" s="11">
        <v>5.5555555555555552E-2</v>
      </c>
      <c r="F235" s="114" t="s">
        <v>711</v>
      </c>
      <c r="G235" s="37" t="s">
        <v>656</v>
      </c>
      <c r="H235" s="38" t="s">
        <v>769</v>
      </c>
      <c r="I235" s="38" t="s">
        <v>10</v>
      </c>
      <c r="J235" s="38" t="s">
        <v>768</v>
      </c>
      <c r="K235" s="39" t="s">
        <v>665</v>
      </c>
      <c r="L235" s="35" t="s">
        <v>417</v>
      </c>
      <c r="M235" s="9" t="s">
        <v>654</v>
      </c>
      <c r="N235" s="9" t="s">
        <v>654</v>
      </c>
    </row>
    <row r="236" spans="1:18" ht="13.15" customHeight="1">
      <c r="A236" s="1"/>
      <c r="B236" s="66"/>
      <c r="C236" s="332"/>
      <c r="D236" s="10">
        <f t="shared" ref="D236" si="11">IF(E235&lt;&gt;"",D235+E235,0)</f>
        <v>0.38194444444444442</v>
      </c>
      <c r="E236" s="10">
        <v>4.8611111111111112E-2</v>
      </c>
      <c r="F236" s="115" t="s">
        <v>713</v>
      </c>
      <c r="G236" s="7" t="s">
        <v>657</v>
      </c>
      <c r="H236" s="40" t="s">
        <v>767</v>
      </c>
      <c r="I236" s="40" t="s">
        <v>10</v>
      </c>
      <c r="J236" s="40" t="s">
        <v>768</v>
      </c>
      <c r="K236" s="118" t="s">
        <v>751</v>
      </c>
      <c r="L236" s="33" t="s">
        <v>418</v>
      </c>
      <c r="M236" s="8" t="s">
        <v>659</v>
      </c>
      <c r="N236" s="8" t="s">
        <v>659</v>
      </c>
    </row>
    <row r="237" spans="1:18" ht="13.15" customHeight="1">
      <c r="A237" s="2"/>
      <c r="B237" s="66"/>
      <c r="C237" s="66"/>
      <c r="D237" s="107">
        <f>D236+E236</f>
        <v>0.43055555555555552</v>
      </c>
      <c r="E237" s="107"/>
      <c r="F237" s="291"/>
      <c r="G237" s="276"/>
      <c r="H237" s="277"/>
      <c r="I237" s="277" t="s">
        <v>255</v>
      </c>
      <c r="J237" s="277"/>
      <c r="K237" s="278"/>
      <c r="L237" s="108"/>
      <c r="M237" s="109"/>
      <c r="N237" s="109"/>
    </row>
    <row r="238" spans="1:18" ht="13.15" customHeight="1">
      <c r="A238" s="2"/>
      <c r="B238" s="66"/>
      <c r="C238" s="344"/>
      <c r="D238" s="326">
        <v>0.73611111111111116</v>
      </c>
      <c r="E238" s="10">
        <v>6.9444444444444434E-2</v>
      </c>
      <c r="F238" s="115" t="s">
        <v>711</v>
      </c>
      <c r="G238" s="7" t="s">
        <v>120</v>
      </c>
      <c r="H238" s="40" t="s">
        <v>768</v>
      </c>
      <c r="I238" s="40" t="s">
        <v>10</v>
      </c>
      <c r="J238" s="40" t="s">
        <v>770</v>
      </c>
      <c r="K238" s="3" t="s">
        <v>33</v>
      </c>
      <c r="L238" s="33" t="s">
        <v>419</v>
      </c>
      <c r="M238" s="33" t="s">
        <v>28</v>
      </c>
      <c r="N238" s="33" t="s">
        <v>640</v>
      </c>
    </row>
    <row r="239" spans="1:18" ht="13.15" customHeight="1">
      <c r="A239" s="2"/>
      <c r="B239" s="66"/>
      <c r="C239" s="332"/>
      <c r="D239" s="288">
        <f t="shared" ref="D239" si="12">IF(E238&lt;&gt;"",D238+E238,0)</f>
        <v>0.80555555555555558</v>
      </c>
      <c r="E239" s="10">
        <v>5.2083333333333336E-2</v>
      </c>
      <c r="F239" s="115" t="s">
        <v>713</v>
      </c>
      <c r="G239" s="7" t="s">
        <v>28</v>
      </c>
      <c r="H239" s="40" t="s">
        <v>769</v>
      </c>
      <c r="I239" s="40" t="s">
        <v>10</v>
      </c>
      <c r="J239" s="40" t="s">
        <v>767</v>
      </c>
      <c r="K239" s="3" t="s">
        <v>638</v>
      </c>
      <c r="L239" s="33" t="s">
        <v>420</v>
      </c>
      <c r="M239" s="33" t="s">
        <v>26</v>
      </c>
      <c r="N239" s="33" t="s">
        <v>33</v>
      </c>
    </row>
    <row r="240" spans="1:18" ht="13.15" customHeight="1">
      <c r="A240" s="4"/>
      <c r="B240" s="69"/>
      <c r="C240" s="69"/>
      <c r="D240" s="107">
        <f>D239+E239</f>
        <v>0.85763888888888895</v>
      </c>
      <c r="E240" s="107"/>
      <c r="F240" s="291"/>
      <c r="G240" s="276"/>
      <c r="H240" s="277"/>
      <c r="I240" s="277" t="s">
        <v>256</v>
      </c>
      <c r="J240" s="277"/>
      <c r="K240" s="278"/>
      <c r="L240" s="108"/>
      <c r="M240" s="109"/>
      <c r="N240" s="109"/>
    </row>
    <row r="241" spans="1:14" ht="12.75" customHeight="1">
      <c r="A241" s="134" t="s">
        <v>289</v>
      </c>
      <c r="B241" s="135" t="s">
        <v>281</v>
      </c>
      <c r="C241" s="135"/>
      <c r="D241" s="136" t="s">
        <v>253</v>
      </c>
      <c r="E241" s="136"/>
      <c r="F241" s="136"/>
      <c r="G241" s="137"/>
      <c r="H241" s="287" t="s">
        <v>715</v>
      </c>
      <c r="I241" s="45"/>
      <c r="J241" s="45"/>
      <c r="K241" s="45"/>
      <c r="L241" s="138"/>
      <c r="M241" s="48"/>
      <c r="N241" s="48"/>
    </row>
    <row r="242" spans="1:14" ht="13.15" customHeight="1">
      <c r="A242" s="6">
        <v>44801</v>
      </c>
      <c r="B242" s="51" t="s">
        <v>71</v>
      </c>
      <c r="C242" s="51"/>
      <c r="D242" s="11">
        <v>0.29166666666666669</v>
      </c>
      <c r="E242" s="11"/>
      <c r="F242" s="114"/>
      <c r="H242" s="38"/>
      <c r="I242" s="103" t="s">
        <v>108</v>
      </c>
      <c r="J242" s="38"/>
      <c r="K242" s="39"/>
      <c r="L242" s="35"/>
      <c r="M242" s="9"/>
      <c r="N242" s="9"/>
    </row>
    <row r="243" spans="1:14" ht="13.15" customHeight="1">
      <c r="A243" s="2" t="s">
        <v>109</v>
      </c>
      <c r="B243" s="52"/>
      <c r="C243" s="35"/>
      <c r="D243" s="11">
        <v>0.3263888888888889</v>
      </c>
      <c r="E243" s="11">
        <v>5.5555555555555552E-2</v>
      </c>
      <c r="F243" s="114" t="s">
        <v>711</v>
      </c>
      <c r="G243" s="37" t="s">
        <v>14</v>
      </c>
      <c r="H243" s="38" t="s">
        <v>322</v>
      </c>
      <c r="I243" s="38" t="s">
        <v>10</v>
      </c>
      <c r="J243" s="38" t="s">
        <v>768</v>
      </c>
      <c r="K243" s="39" t="s">
        <v>615</v>
      </c>
      <c r="L243" s="35" t="s">
        <v>423</v>
      </c>
      <c r="M243" s="9" t="s">
        <v>621</v>
      </c>
      <c r="N243" s="9" t="s">
        <v>623</v>
      </c>
    </row>
    <row r="244" spans="1:14" ht="13.15" customHeight="1">
      <c r="A244" s="1"/>
      <c r="B244" s="66"/>
      <c r="C244" s="332"/>
      <c r="D244" s="10">
        <f t="shared" ref="D244" si="13">IF(E243&lt;&gt;"",D243+E243,0)</f>
        <v>0.38194444444444442</v>
      </c>
      <c r="E244" s="10">
        <v>4.8611111111111112E-2</v>
      </c>
      <c r="F244" s="115" t="s">
        <v>713</v>
      </c>
      <c r="G244" s="7" t="s">
        <v>619</v>
      </c>
      <c r="H244" s="40" t="s">
        <v>768</v>
      </c>
      <c r="I244" s="40" t="s">
        <v>10</v>
      </c>
      <c r="J244" s="40" t="s">
        <v>772</v>
      </c>
      <c r="K244" s="3" t="s">
        <v>606</v>
      </c>
      <c r="L244" s="33" t="s">
        <v>424</v>
      </c>
      <c r="M244" s="8" t="s">
        <v>14</v>
      </c>
      <c r="N244" s="8" t="s">
        <v>612</v>
      </c>
    </row>
    <row r="245" spans="1:14" ht="13.15" customHeight="1">
      <c r="A245" s="2"/>
      <c r="B245" s="66"/>
      <c r="C245" s="66"/>
      <c r="D245" s="107">
        <f>D244+E244</f>
        <v>0.43055555555555552</v>
      </c>
      <c r="E245" s="107"/>
      <c r="F245" s="291"/>
      <c r="G245" s="276"/>
      <c r="H245" s="277"/>
      <c r="I245" s="277" t="s">
        <v>255</v>
      </c>
      <c r="J245" s="277"/>
      <c r="K245" s="278"/>
      <c r="L245" s="108"/>
      <c r="M245" s="109"/>
      <c r="N245" s="109"/>
    </row>
    <row r="246" spans="1:14" ht="13.15" customHeight="1">
      <c r="A246" s="2"/>
      <c r="B246" s="66"/>
      <c r="C246" s="344"/>
      <c r="D246" s="326">
        <v>0.73611111111111116</v>
      </c>
      <c r="E246" s="10">
        <v>6.9444444444444434E-2</v>
      </c>
      <c r="F246" s="115" t="s">
        <v>711</v>
      </c>
      <c r="G246" s="7" t="s">
        <v>596</v>
      </c>
      <c r="H246" s="40" t="s">
        <v>319</v>
      </c>
      <c r="I246" s="40" t="s">
        <v>774</v>
      </c>
      <c r="J246" s="40" t="s">
        <v>775</v>
      </c>
      <c r="K246" s="3" t="s">
        <v>597</v>
      </c>
      <c r="L246" s="33" t="s">
        <v>425</v>
      </c>
      <c r="M246" s="33" t="s">
        <v>603</v>
      </c>
      <c r="N246" s="33" t="s">
        <v>601</v>
      </c>
    </row>
    <row r="247" spans="1:14" ht="13.15" customHeight="1">
      <c r="A247" s="2"/>
      <c r="B247" s="66"/>
      <c r="C247" s="332"/>
      <c r="D247" s="288">
        <f t="shared" ref="D247" si="14">IF(E246&lt;&gt;"",D246+E246,0)</f>
        <v>0.80555555555555558</v>
      </c>
      <c r="E247" s="10">
        <v>5.2083333333333336E-2</v>
      </c>
      <c r="F247" s="115" t="s">
        <v>713</v>
      </c>
      <c r="G247" s="7" t="s">
        <v>602</v>
      </c>
      <c r="H247" s="40" t="s">
        <v>773</v>
      </c>
      <c r="I247" s="40" t="s">
        <v>10</v>
      </c>
      <c r="J247" s="40" t="s">
        <v>771</v>
      </c>
      <c r="K247" s="3" t="s">
        <v>600</v>
      </c>
      <c r="L247" s="33" t="s">
        <v>426</v>
      </c>
      <c r="M247" s="33" t="s">
        <v>593</v>
      </c>
      <c r="N247" s="33" t="s">
        <v>599</v>
      </c>
    </row>
    <row r="248" spans="1:14" ht="13.15" customHeight="1">
      <c r="A248" s="2"/>
      <c r="B248" s="66"/>
      <c r="C248" s="66"/>
      <c r="D248" s="107">
        <f>D247+E247</f>
        <v>0.85763888888888895</v>
      </c>
      <c r="E248" s="107"/>
      <c r="F248" s="291"/>
      <c r="G248" s="276"/>
      <c r="H248" s="277"/>
      <c r="I248" s="277" t="s">
        <v>256</v>
      </c>
      <c r="J248" s="277"/>
      <c r="K248" s="278"/>
      <c r="L248" s="108"/>
      <c r="M248" s="109"/>
      <c r="N248" s="109"/>
    </row>
    <row r="249" spans="1:14" ht="12.75" customHeight="1">
      <c r="A249" s="5" t="s">
        <v>290</v>
      </c>
      <c r="B249" s="122" t="s">
        <v>281</v>
      </c>
      <c r="C249" s="45"/>
      <c r="D249" s="46" t="s">
        <v>253</v>
      </c>
      <c r="E249" s="46"/>
      <c r="F249" s="46"/>
      <c r="G249" s="98"/>
      <c r="H249" s="287" t="s">
        <v>715</v>
      </c>
      <c r="I249" s="45"/>
      <c r="J249" s="45"/>
      <c r="K249" s="45"/>
      <c r="L249" s="67"/>
      <c r="M249" s="47"/>
      <c r="N249" s="47"/>
    </row>
    <row r="250" spans="1:14" ht="13.15" customHeight="1">
      <c r="A250" s="6">
        <v>44808</v>
      </c>
      <c r="B250" s="51" t="s">
        <v>71</v>
      </c>
      <c r="C250" s="51"/>
      <c r="D250" s="11">
        <v>0.29166666666666669</v>
      </c>
      <c r="E250" s="11"/>
      <c r="F250" s="114"/>
      <c r="G250" s="37"/>
      <c r="H250" s="38"/>
      <c r="I250" s="103" t="s">
        <v>108</v>
      </c>
      <c r="J250" s="38"/>
      <c r="K250" s="39"/>
      <c r="L250" s="35"/>
      <c r="M250" s="9"/>
      <c r="N250" s="9"/>
    </row>
    <row r="251" spans="1:14" ht="13.15" customHeight="1">
      <c r="A251" s="2" t="s">
        <v>109</v>
      </c>
      <c r="B251" s="52"/>
      <c r="C251" s="35"/>
      <c r="D251" s="11">
        <v>0.3263888888888889</v>
      </c>
      <c r="E251" s="11">
        <v>5.5555555555555552E-2</v>
      </c>
      <c r="F251" s="114" t="s">
        <v>711</v>
      </c>
      <c r="G251" s="37" t="s">
        <v>666</v>
      </c>
      <c r="H251" s="38" t="s">
        <v>773</v>
      </c>
      <c r="I251" s="38" t="s">
        <v>10</v>
      </c>
      <c r="J251" s="38" t="s">
        <v>768</v>
      </c>
      <c r="K251" s="39" t="s">
        <v>662</v>
      </c>
      <c r="L251" s="35" t="s">
        <v>427</v>
      </c>
      <c r="M251" s="9" t="s">
        <v>667</v>
      </c>
      <c r="N251" s="9" t="s">
        <v>667</v>
      </c>
    </row>
    <row r="252" spans="1:14" ht="13.15" customHeight="1">
      <c r="A252" s="1"/>
      <c r="B252" s="66"/>
      <c r="C252" s="332"/>
      <c r="D252" s="10">
        <f t="shared" ref="D252" si="15">IF(E251&lt;&gt;"",D251+E251,0)</f>
        <v>0.38194444444444442</v>
      </c>
      <c r="E252" s="10">
        <v>4.8611111111111112E-2</v>
      </c>
      <c r="F252" s="115" t="s">
        <v>713</v>
      </c>
      <c r="G252" s="7" t="s">
        <v>658</v>
      </c>
      <c r="H252" s="40" t="s">
        <v>773</v>
      </c>
      <c r="I252" s="40" t="s">
        <v>10</v>
      </c>
      <c r="J252" s="40" t="s">
        <v>769</v>
      </c>
      <c r="K252" s="3" t="s">
        <v>663</v>
      </c>
      <c r="L252" s="33" t="s">
        <v>428</v>
      </c>
      <c r="M252" s="8" t="s">
        <v>666</v>
      </c>
      <c r="N252" s="8" t="s">
        <v>666</v>
      </c>
    </row>
    <row r="253" spans="1:14" ht="13.15" customHeight="1">
      <c r="A253" s="2"/>
      <c r="B253" s="66"/>
      <c r="C253" s="66"/>
      <c r="D253" s="107">
        <v>0.44444444444444442</v>
      </c>
      <c r="E253" s="107"/>
      <c r="F253" s="291"/>
      <c r="G253" s="276"/>
      <c r="H253" s="277"/>
      <c r="I253" s="277" t="s">
        <v>255</v>
      </c>
      <c r="J253" s="277"/>
      <c r="K253" s="278"/>
      <c r="L253" s="108"/>
      <c r="M253" s="109"/>
      <c r="N253" s="109"/>
    </row>
    <row r="254" spans="1:14" ht="13.15" customHeight="1">
      <c r="A254" s="2"/>
      <c r="B254" s="66"/>
      <c r="C254" s="344"/>
      <c r="D254" s="326">
        <v>0.73611111111111116</v>
      </c>
      <c r="E254" s="10">
        <v>6.9444444444444434E-2</v>
      </c>
      <c r="F254" s="115" t="s">
        <v>711</v>
      </c>
      <c r="G254" s="7" t="s">
        <v>629</v>
      </c>
      <c r="H254" s="40" t="s">
        <v>776</v>
      </c>
      <c r="I254" s="40" t="s">
        <v>10</v>
      </c>
      <c r="J254" s="40" t="s">
        <v>773</v>
      </c>
      <c r="K254" s="3" t="s">
        <v>43</v>
      </c>
      <c r="L254" s="33" t="s">
        <v>411</v>
      </c>
      <c r="M254" s="33" t="s">
        <v>626</v>
      </c>
      <c r="N254" s="33" t="s">
        <v>632</v>
      </c>
    </row>
    <row r="255" spans="1:14" ht="13.15" customHeight="1">
      <c r="A255" s="2"/>
      <c r="B255" s="66"/>
      <c r="C255" s="332"/>
      <c r="D255" s="288">
        <f t="shared" ref="D255" si="16">IF(E254&lt;&gt;"",D254+E254,0)</f>
        <v>0.80555555555555558</v>
      </c>
      <c r="E255" s="10">
        <v>5.2083333333333336E-2</v>
      </c>
      <c r="F255" s="115" t="s">
        <v>713</v>
      </c>
      <c r="G255" s="7" t="s">
        <v>625</v>
      </c>
      <c r="H255" s="40" t="s">
        <v>773</v>
      </c>
      <c r="I255" s="40" t="s">
        <v>10</v>
      </c>
      <c r="J255" s="40" t="s">
        <v>769</v>
      </c>
      <c r="K255" s="3" t="s">
        <v>631</v>
      </c>
      <c r="L255" s="33" t="s">
        <v>412</v>
      </c>
      <c r="M255" s="33" t="s">
        <v>630</v>
      </c>
      <c r="N255" s="33" t="s">
        <v>43</v>
      </c>
    </row>
    <row r="256" spans="1:14" ht="13.15" customHeight="1">
      <c r="A256" s="2"/>
      <c r="B256" s="66"/>
      <c r="C256" s="66"/>
      <c r="D256" s="107">
        <f>D255+E255</f>
        <v>0.85763888888888895</v>
      </c>
      <c r="E256" s="107"/>
      <c r="F256" s="291"/>
      <c r="G256" s="276"/>
      <c r="H256" s="277"/>
      <c r="I256" s="277" t="s">
        <v>256</v>
      </c>
      <c r="J256" s="277"/>
      <c r="K256" s="278"/>
      <c r="L256" s="108"/>
      <c r="M256" s="109"/>
      <c r="N256" s="109"/>
    </row>
    <row r="257" spans="1:18" ht="12.75" customHeight="1">
      <c r="A257" s="5" t="s">
        <v>291</v>
      </c>
      <c r="B257" s="36" t="s">
        <v>70</v>
      </c>
      <c r="C257" s="67"/>
      <c r="D257" s="46"/>
      <c r="E257" s="46"/>
      <c r="F257" s="46"/>
      <c r="G257" s="281" t="s">
        <v>701</v>
      </c>
      <c r="H257" s="287"/>
      <c r="I257" s="287"/>
      <c r="J257" s="287"/>
      <c r="K257" s="287"/>
      <c r="L257" s="67"/>
      <c r="M257" s="47"/>
      <c r="N257" s="47"/>
    </row>
    <row r="258" spans="1:18" ht="13.15" customHeight="1">
      <c r="A258" s="6">
        <v>44815</v>
      </c>
      <c r="B258" s="51" t="s">
        <v>71</v>
      </c>
      <c r="C258" s="51"/>
      <c r="D258" s="11">
        <v>0.29166666666666669</v>
      </c>
      <c r="E258" s="11"/>
      <c r="F258" s="114"/>
      <c r="G258" s="37"/>
      <c r="H258" s="38"/>
      <c r="I258" s="103" t="s">
        <v>108</v>
      </c>
      <c r="J258" s="38"/>
      <c r="K258" s="39"/>
      <c r="L258" s="35"/>
      <c r="M258" s="9"/>
      <c r="N258" s="9"/>
    </row>
    <row r="259" spans="1:18" ht="13.15" customHeight="1">
      <c r="A259" s="2" t="s">
        <v>109</v>
      </c>
      <c r="B259" s="52"/>
      <c r="C259" s="35"/>
      <c r="D259" s="11">
        <v>0.3263888888888889</v>
      </c>
      <c r="E259" s="11">
        <v>4.1666666666666664E-2</v>
      </c>
      <c r="F259" s="114"/>
      <c r="G259" s="37" t="s">
        <v>682</v>
      </c>
      <c r="H259" s="38" t="s">
        <v>769</v>
      </c>
      <c r="I259" s="38" t="s">
        <v>10</v>
      </c>
      <c r="J259" s="38" t="s">
        <v>768</v>
      </c>
      <c r="K259" s="39" t="s">
        <v>679</v>
      </c>
      <c r="L259" s="35" t="s">
        <v>382</v>
      </c>
      <c r="M259" s="282"/>
      <c r="N259" s="282"/>
    </row>
    <row r="260" spans="1:18" ht="13.15" customHeight="1">
      <c r="A260" s="1"/>
      <c r="B260" s="66"/>
      <c r="C260" s="331"/>
      <c r="D260" s="10">
        <f t="shared" ref="D260:D266" si="17">IF(E259&lt;&gt;"",D259+E259,0)</f>
        <v>0.36805555555555558</v>
      </c>
      <c r="E260" s="10">
        <v>4.1666666666666664E-2</v>
      </c>
      <c r="F260" s="115"/>
      <c r="G260" s="7" t="s">
        <v>65</v>
      </c>
      <c r="H260" s="40" t="s">
        <v>773</v>
      </c>
      <c r="I260" s="40" t="s">
        <v>10</v>
      </c>
      <c r="J260" s="40" t="s">
        <v>773</v>
      </c>
      <c r="K260" s="3" t="s">
        <v>681</v>
      </c>
      <c r="L260" s="33" t="s">
        <v>388</v>
      </c>
      <c r="M260" s="283"/>
      <c r="N260" s="283"/>
    </row>
    <row r="261" spans="1:18" ht="13.15" customHeight="1">
      <c r="A261" s="2"/>
      <c r="B261" s="66"/>
      <c r="C261" s="331"/>
      <c r="D261" s="10">
        <f t="shared" si="17"/>
        <v>0.40972222222222227</v>
      </c>
      <c r="E261" s="10">
        <v>4.5138888888888888E-2</v>
      </c>
      <c r="F261" s="115"/>
      <c r="G261" s="119" t="s">
        <v>103</v>
      </c>
      <c r="H261" s="40" t="s">
        <v>775</v>
      </c>
      <c r="I261" s="40" t="s">
        <v>10</v>
      </c>
      <c r="J261" s="40" t="s">
        <v>768</v>
      </c>
      <c r="K261" s="118" t="s">
        <v>678</v>
      </c>
      <c r="L261" s="33" t="s">
        <v>389</v>
      </c>
      <c r="M261" s="284"/>
      <c r="N261" s="284"/>
    </row>
    <row r="262" spans="1:18" ht="13.15" customHeight="1">
      <c r="A262" s="2"/>
      <c r="B262" s="66"/>
      <c r="C262" s="331"/>
      <c r="D262" s="10">
        <f t="shared" si="17"/>
        <v>0.45486111111111116</v>
      </c>
      <c r="E262" s="10">
        <v>6.25E-2</v>
      </c>
      <c r="F262" s="115"/>
      <c r="G262" s="7"/>
      <c r="H262" s="40"/>
      <c r="I262" s="40" t="s">
        <v>10</v>
      </c>
      <c r="J262" s="40"/>
      <c r="K262" s="3"/>
      <c r="L262" s="33" t="s">
        <v>390</v>
      </c>
      <c r="M262" s="33"/>
      <c r="N262" s="33"/>
    </row>
    <row r="263" spans="1:18" ht="13.15" customHeight="1">
      <c r="A263" s="2"/>
      <c r="B263" s="66"/>
      <c r="C263" s="331"/>
      <c r="D263" s="10">
        <f t="shared" si="17"/>
        <v>0.51736111111111116</v>
      </c>
      <c r="E263" s="10">
        <v>6.25E-2</v>
      </c>
      <c r="F263" s="115"/>
      <c r="G263" s="95"/>
      <c r="H263" s="42"/>
      <c r="I263" s="42" t="s">
        <v>10</v>
      </c>
      <c r="J263" s="42"/>
      <c r="K263" s="96"/>
      <c r="L263" s="43" t="s">
        <v>391</v>
      </c>
      <c r="M263" s="99"/>
      <c r="N263" s="99"/>
    </row>
    <row r="264" spans="1:18" ht="13.15" customHeight="1">
      <c r="A264" s="2"/>
      <c r="B264" s="66"/>
      <c r="C264" s="331"/>
      <c r="D264" s="10">
        <f t="shared" si="17"/>
        <v>0.57986111111111116</v>
      </c>
      <c r="E264" s="10">
        <v>6.9444444444444434E-2</v>
      </c>
      <c r="F264" s="115" t="s">
        <v>711</v>
      </c>
      <c r="G264" s="95" t="s">
        <v>50</v>
      </c>
      <c r="H264" s="42" t="s">
        <v>768</v>
      </c>
      <c r="I264" s="42" t="s">
        <v>10</v>
      </c>
      <c r="J264" s="42" t="s">
        <v>773</v>
      </c>
      <c r="K264" s="96" t="s">
        <v>28</v>
      </c>
      <c r="L264" s="43" t="s">
        <v>421</v>
      </c>
      <c r="M264" s="99" t="s">
        <v>123</v>
      </c>
      <c r="N264" s="99" t="s">
        <v>26</v>
      </c>
    </row>
    <row r="265" spans="1:18" ht="13.15" customHeight="1">
      <c r="A265" s="2"/>
      <c r="B265" s="66"/>
      <c r="C265" s="331"/>
      <c r="D265" s="10">
        <f t="shared" si="17"/>
        <v>0.64930555555555558</v>
      </c>
      <c r="E265" s="10">
        <v>6.25E-2</v>
      </c>
      <c r="F265" s="115" t="s">
        <v>713</v>
      </c>
      <c r="G265" s="95" t="s">
        <v>123</v>
      </c>
      <c r="H265" s="42" t="s">
        <v>767</v>
      </c>
      <c r="I265" s="42" t="s">
        <v>10</v>
      </c>
      <c r="J265" s="42" t="s">
        <v>769</v>
      </c>
      <c r="K265" s="96" t="s">
        <v>120</v>
      </c>
      <c r="L265" s="43" t="s">
        <v>422</v>
      </c>
      <c r="M265" s="99" t="s">
        <v>50</v>
      </c>
      <c r="N265" s="99" t="s">
        <v>28</v>
      </c>
    </row>
    <row r="266" spans="1:18" ht="13.15" customHeight="1">
      <c r="A266" s="2"/>
      <c r="B266" s="66"/>
      <c r="C266" s="331"/>
      <c r="D266" s="10">
        <f t="shared" si="17"/>
        <v>0.71180555555555558</v>
      </c>
      <c r="E266" s="10">
        <v>6.9444444444444434E-2</v>
      </c>
      <c r="F266" s="115" t="s">
        <v>711</v>
      </c>
      <c r="G266" s="95" t="s">
        <v>595</v>
      </c>
      <c r="H266" s="42" t="s">
        <v>789</v>
      </c>
      <c r="I266" s="42" t="s">
        <v>10</v>
      </c>
      <c r="J266" s="42" t="s">
        <v>790</v>
      </c>
      <c r="K266" s="96" t="s">
        <v>604</v>
      </c>
      <c r="L266" s="43" t="s">
        <v>431</v>
      </c>
      <c r="M266" s="99" t="s">
        <v>121</v>
      </c>
      <c r="N266" s="99" t="s">
        <v>603</v>
      </c>
    </row>
    <row r="267" spans="1:18" ht="13.15" customHeight="1">
      <c r="A267" s="2"/>
      <c r="B267" s="66"/>
      <c r="C267" s="332"/>
      <c r="D267" s="70">
        <f>IF(E266&lt;&gt;"",D266+E266,0)</f>
        <v>0.78125</v>
      </c>
      <c r="E267" s="115">
        <v>5.2083333333333336E-2</v>
      </c>
      <c r="F267" s="290" t="s">
        <v>713</v>
      </c>
      <c r="G267" s="110" t="s">
        <v>788</v>
      </c>
      <c r="H267" s="104" t="s">
        <v>786</v>
      </c>
      <c r="I267" s="104" t="s">
        <v>10</v>
      </c>
      <c r="J267" s="104" t="s">
        <v>768</v>
      </c>
      <c r="K267" s="112" t="s">
        <v>598</v>
      </c>
      <c r="L267" s="105" t="s">
        <v>432</v>
      </c>
      <c r="M267" s="106" t="s">
        <v>19</v>
      </c>
      <c r="N267" s="106" t="s">
        <v>204</v>
      </c>
    </row>
    <row r="268" spans="1:18" ht="13.15" customHeight="1">
      <c r="A268" s="4"/>
      <c r="B268" s="69"/>
      <c r="C268" s="69"/>
      <c r="D268" s="107">
        <f>IF(E267&lt;&gt;"",D267+E267,0)</f>
        <v>0.83333333333333337</v>
      </c>
      <c r="E268" s="107"/>
      <c r="F268" s="291"/>
      <c r="G268" s="111"/>
      <c r="H268" s="103"/>
      <c r="I268" s="103" t="s">
        <v>80</v>
      </c>
      <c r="J268" s="103"/>
      <c r="K268" s="113"/>
      <c r="L268" s="108"/>
      <c r="M268" s="109"/>
      <c r="N268" s="109"/>
    </row>
    <row r="269" spans="1:18" ht="13.15" customHeight="1">
      <c r="A269" s="495"/>
      <c r="B269" s="496"/>
      <c r="C269" s="496"/>
      <c r="D269" s="497"/>
      <c r="E269" s="497"/>
      <c r="F269" s="497"/>
      <c r="G269" s="498" t="s">
        <v>272</v>
      </c>
      <c r="H269" s="499"/>
      <c r="I269" s="499"/>
      <c r="J269" s="499"/>
      <c r="K269" s="500"/>
      <c r="L269" s="500"/>
      <c r="M269" s="501"/>
      <c r="N269" s="501"/>
      <c r="O269" s="72"/>
      <c r="P269" s="75"/>
      <c r="Q269" s="75"/>
      <c r="R269" s="75"/>
    </row>
    <row r="270" spans="1:18" ht="13.15" customHeight="1">
      <c r="A270" s="502">
        <v>44821</v>
      </c>
      <c r="B270" s="503" t="s">
        <v>118</v>
      </c>
      <c r="C270" s="503"/>
      <c r="D270" s="504">
        <v>0.52083333333333337</v>
      </c>
      <c r="E270" s="505"/>
      <c r="F270" s="505"/>
      <c r="G270" s="721" t="s">
        <v>228</v>
      </c>
      <c r="H270" s="722"/>
      <c r="I270" s="722"/>
      <c r="J270" s="722"/>
      <c r="K270" s="723"/>
      <c r="L270" s="506"/>
      <c r="M270" s="507"/>
      <c r="N270" s="507"/>
      <c r="O270" s="94"/>
      <c r="P270" s="75"/>
      <c r="Q270" s="75"/>
      <c r="R270" s="75"/>
    </row>
    <row r="271" spans="1:18" ht="12.75" customHeight="1">
      <c r="A271" s="508" t="s">
        <v>21</v>
      </c>
      <c r="B271" s="509" t="s">
        <v>119</v>
      </c>
      <c r="C271" s="509"/>
      <c r="D271" s="510"/>
      <c r="E271" s="511"/>
      <c r="F271" s="511"/>
      <c r="G271" s="724"/>
      <c r="H271" s="725"/>
      <c r="I271" s="725"/>
      <c r="J271" s="725"/>
      <c r="K271" s="726"/>
      <c r="L271" s="512"/>
      <c r="M271" s="513"/>
      <c r="N271" s="513"/>
      <c r="O271" s="94"/>
      <c r="P271" s="75"/>
      <c r="Q271" s="75"/>
      <c r="R271" s="75"/>
    </row>
    <row r="272" spans="1:18" ht="12.75" customHeight="1">
      <c r="A272" s="5" t="s">
        <v>292</v>
      </c>
      <c r="B272" s="36" t="s">
        <v>70</v>
      </c>
      <c r="C272" s="67"/>
      <c r="D272" s="46"/>
      <c r="E272" s="46"/>
      <c r="F272" s="46"/>
      <c r="G272" s="281" t="s">
        <v>577</v>
      </c>
      <c r="H272" s="45"/>
      <c r="I272" s="45"/>
      <c r="J272" s="45"/>
      <c r="K272" s="45"/>
      <c r="L272" s="67"/>
      <c r="M272" s="47"/>
      <c r="N272" s="47"/>
    </row>
    <row r="273" spans="1:14" ht="13.15" customHeight="1">
      <c r="A273" s="6">
        <v>44823</v>
      </c>
      <c r="B273" s="51" t="s">
        <v>71</v>
      </c>
      <c r="C273" s="51"/>
      <c r="D273" s="11">
        <v>0.29166666666666669</v>
      </c>
      <c r="E273" s="11"/>
      <c r="F273" s="114"/>
      <c r="G273" s="37"/>
      <c r="H273" s="38"/>
      <c r="I273" s="103" t="s">
        <v>108</v>
      </c>
      <c r="J273" s="38"/>
      <c r="K273" s="39"/>
      <c r="L273" s="35"/>
      <c r="M273" s="9"/>
      <c r="N273" s="9"/>
    </row>
    <row r="274" spans="1:14" ht="13.15" customHeight="1">
      <c r="A274" s="2" t="s">
        <v>242</v>
      </c>
      <c r="B274" s="52"/>
      <c r="C274" s="35"/>
      <c r="D274" s="11">
        <v>0.3263888888888889</v>
      </c>
      <c r="E274" s="11">
        <v>6.25E-2</v>
      </c>
      <c r="F274" s="114" t="s">
        <v>711</v>
      </c>
      <c r="G274" s="37" t="s">
        <v>651</v>
      </c>
      <c r="H274" s="38" t="s">
        <v>775</v>
      </c>
      <c r="I274" s="38" t="s">
        <v>10</v>
      </c>
      <c r="J274" s="38" t="s">
        <v>768</v>
      </c>
      <c r="K274" s="39" t="s">
        <v>650</v>
      </c>
      <c r="L274" s="35" t="s">
        <v>433</v>
      </c>
      <c r="M274" s="9" t="s">
        <v>654</v>
      </c>
      <c r="N274" s="9" t="s">
        <v>649</v>
      </c>
    </row>
    <row r="275" spans="1:14" ht="13.15" customHeight="1">
      <c r="A275" s="1"/>
      <c r="B275" s="66"/>
      <c r="C275" s="331"/>
      <c r="D275" s="10">
        <f t="shared" ref="D275:D279" si="18">IF(E274&lt;&gt;"",D274+E274,0)</f>
        <v>0.3888888888888889</v>
      </c>
      <c r="E275" s="10">
        <v>5.5555555555555552E-2</v>
      </c>
      <c r="F275" s="115" t="s">
        <v>713</v>
      </c>
      <c r="G275" s="7" t="s">
        <v>653</v>
      </c>
      <c r="H275" s="40" t="s">
        <v>770</v>
      </c>
      <c r="I275" s="40" t="s">
        <v>10</v>
      </c>
      <c r="J275" s="40" t="s">
        <v>769</v>
      </c>
      <c r="K275" s="3" t="s">
        <v>648</v>
      </c>
      <c r="L275" s="33" t="s">
        <v>434</v>
      </c>
      <c r="M275" s="8" t="s">
        <v>652</v>
      </c>
      <c r="N275" s="8" t="s">
        <v>603</v>
      </c>
    </row>
    <row r="276" spans="1:14" ht="13.15" customHeight="1">
      <c r="A276" s="2"/>
      <c r="B276" s="66"/>
      <c r="C276" s="331"/>
      <c r="D276" s="10">
        <f t="shared" si="18"/>
        <v>0.44444444444444442</v>
      </c>
      <c r="E276" s="10">
        <v>5.5555555555555552E-2</v>
      </c>
      <c r="F276" s="115" t="s">
        <v>711</v>
      </c>
      <c r="G276" s="7" t="s">
        <v>606</v>
      </c>
      <c r="H276" s="40" t="s">
        <v>787</v>
      </c>
      <c r="I276" s="40" t="s">
        <v>10</v>
      </c>
      <c r="J276" s="40" t="s">
        <v>773</v>
      </c>
      <c r="K276" s="3" t="s">
        <v>624</v>
      </c>
      <c r="L276" s="33" t="s">
        <v>435</v>
      </c>
      <c r="M276" s="33" t="s">
        <v>610</v>
      </c>
      <c r="N276" s="33" t="s">
        <v>617</v>
      </c>
    </row>
    <row r="277" spans="1:14" ht="13.15" customHeight="1">
      <c r="A277" s="2"/>
      <c r="B277" s="66"/>
      <c r="C277" s="331"/>
      <c r="D277" s="10">
        <f t="shared" si="18"/>
        <v>0.5</v>
      </c>
      <c r="E277" s="10">
        <v>4.8611111111111112E-2</v>
      </c>
      <c r="F277" s="115" t="s">
        <v>713</v>
      </c>
      <c r="G277" s="7" t="s">
        <v>607</v>
      </c>
      <c r="H277" s="40" t="s">
        <v>770</v>
      </c>
      <c r="I277" s="40" t="s">
        <v>10</v>
      </c>
      <c r="J277" s="40" t="s">
        <v>773</v>
      </c>
      <c r="K277" s="3" t="s">
        <v>617</v>
      </c>
      <c r="L277" s="33" t="s">
        <v>436</v>
      </c>
      <c r="M277" s="33" t="s">
        <v>623</v>
      </c>
      <c r="N277" s="33" t="s">
        <v>624</v>
      </c>
    </row>
    <row r="278" spans="1:14" ht="13.15" customHeight="1">
      <c r="A278" s="2"/>
      <c r="B278" s="66"/>
      <c r="C278" s="331"/>
      <c r="D278" s="10">
        <f t="shared" si="18"/>
        <v>0.54861111111111116</v>
      </c>
      <c r="E278" s="10">
        <v>6.9444444444444434E-2</v>
      </c>
      <c r="F278" s="115" t="s">
        <v>711</v>
      </c>
      <c r="G278" s="95" t="s">
        <v>28</v>
      </c>
      <c r="H278" s="42" t="s">
        <v>769</v>
      </c>
      <c r="I278" s="42" t="s">
        <v>10</v>
      </c>
      <c r="J278" s="42" t="s">
        <v>769</v>
      </c>
      <c r="K278" s="96" t="s">
        <v>124</v>
      </c>
      <c r="L278" s="43" t="s">
        <v>568</v>
      </c>
      <c r="M278" s="99" t="s">
        <v>49</v>
      </c>
      <c r="N278" s="99" t="s">
        <v>124</v>
      </c>
    </row>
    <row r="279" spans="1:14" ht="13.15" customHeight="1">
      <c r="A279" s="2"/>
      <c r="B279" s="66"/>
      <c r="C279" s="331"/>
      <c r="D279" s="10">
        <f t="shared" si="18"/>
        <v>0.61805555555555558</v>
      </c>
      <c r="E279" s="10">
        <v>6.25E-2</v>
      </c>
      <c r="F279" s="115" t="s">
        <v>713</v>
      </c>
      <c r="G279" s="95" t="s">
        <v>638</v>
      </c>
      <c r="H279" s="42" t="s">
        <v>772</v>
      </c>
      <c r="I279" s="42" t="s">
        <v>10</v>
      </c>
      <c r="J279" s="42" t="s">
        <v>768</v>
      </c>
      <c r="K279" s="96" t="s">
        <v>637</v>
      </c>
      <c r="L279" s="43" t="s">
        <v>569</v>
      </c>
      <c r="M279" s="99" t="s">
        <v>28</v>
      </c>
      <c r="N279" s="99" t="s">
        <v>27</v>
      </c>
    </row>
    <row r="280" spans="1:14" ht="13.15" customHeight="1">
      <c r="A280" s="2"/>
      <c r="B280" s="66"/>
      <c r="C280" s="331"/>
      <c r="D280" s="288">
        <v>0.70833333333333337</v>
      </c>
      <c r="E280" s="10">
        <v>7.6388888888888895E-2</v>
      </c>
      <c r="F280" s="115" t="s">
        <v>716</v>
      </c>
      <c r="G280" s="95"/>
      <c r="H280" s="42"/>
      <c r="I280" s="42" t="s">
        <v>10</v>
      </c>
      <c r="J280" s="42"/>
      <c r="K280" s="96"/>
      <c r="L280" s="43" t="s">
        <v>524</v>
      </c>
      <c r="M280" s="41"/>
      <c r="N280" s="41"/>
    </row>
    <row r="281" spans="1:14" ht="13.15" customHeight="1">
      <c r="A281" s="2"/>
      <c r="B281" s="66"/>
      <c r="C281" s="332"/>
      <c r="D281" s="289">
        <f>IF(E280&lt;&gt;"",D280+E280,0)</f>
        <v>0.78472222222222232</v>
      </c>
      <c r="E281" s="70">
        <v>7.6388888888888895E-2</v>
      </c>
      <c r="F281" s="290" t="s">
        <v>716</v>
      </c>
      <c r="G281" s="110"/>
      <c r="H281" s="104"/>
      <c r="I281" s="104" t="s">
        <v>10</v>
      </c>
      <c r="J281" s="104"/>
      <c r="K281" s="112"/>
      <c r="L281" s="105" t="s">
        <v>525</v>
      </c>
      <c r="M281" s="106"/>
      <c r="N281" s="106"/>
    </row>
    <row r="282" spans="1:14" ht="13.15" customHeight="1">
      <c r="A282" s="4"/>
      <c r="B282" s="69"/>
      <c r="C282" s="69"/>
      <c r="D282" s="107">
        <f>IF(E281&lt;&gt;"",D281+E281,0)</f>
        <v>0.86111111111111116</v>
      </c>
      <c r="E282" s="107"/>
      <c r="F282" s="291"/>
      <c r="G282" s="111"/>
      <c r="H282" s="103"/>
      <c r="I282" s="103" t="s">
        <v>80</v>
      </c>
      <c r="J282" s="103"/>
      <c r="K282" s="113"/>
      <c r="L282" s="108"/>
      <c r="M282" s="109"/>
      <c r="N282" s="109"/>
    </row>
    <row r="283" spans="1:14" ht="12.75" customHeight="1">
      <c r="A283" s="5" t="s">
        <v>293</v>
      </c>
      <c r="B283" s="36" t="s">
        <v>70</v>
      </c>
      <c r="C283" s="67"/>
      <c r="D283" s="46"/>
      <c r="E283" s="46"/>
      <c r="F283" s="46"/>
      <c r="G283" s="281" t="s">
        <v>700</v>
      </c>
      <c r="H283" s="287"/>
      <c r="I283" s="287"/>
      <c r="J283" s="287"/>
      <c r="K283" s="287"/>
      <c r="L283" s="67"/>
      <c r="M283" s="47"/>
      <c r="N283" s="47"/>
    </row>
    <row r="284" spans="1:14" ht="13.15" customHeight="1">
      <c r="A284" s="6">
        <v>44829</v>
      </c>
      <c r="B284" s="51" t="s">
        <v>71</v>
      </c>
      <c r="C284" s="51"/>
      <c r="D284" s="11">
        <v>0.29166666666666669</v>
      </c>
      <c r="E284" s="11"/>
      <c r="F284" s="114"/>
      <c r="G284" s="37"/>
      <c r="H284" s="38"/>
      <c r="I284" s="103" t="s">
        <v>108</v>
      </c>
      <c r="J284" s="38"/>
      <c r="K284" s="39"/>
      <c r="L284" s="35"/>
      <c r="M284" s="286"/>
      <c r="N284" s="286"/>
    </row>
    <row r="285" spans="1:14" ht="13.15" customHeight="1">
      <c r="A285" s="2" t="s">
        <v>109</v>
      </c>
      <c r="B285" s="52"/>
      <c r="C285" s="35"/>
      <c r="D285" s="11">
        <v>0.3263888888888889</v>
      </c>
      <c r="E285" s="11">
        <v>4.1666666666666664E-2</v>
      </c>
      <c r="F285" s="114"/>
      <c r="G285" s="37" t="s">
        <v>678</v>
      </c>
      <c r="H285" s="38" t="s">
        <v>796</v>
      </c>
      <c r="I285" s="38" t="s">
        <v>10</v>
      </c>
      <c r="J285" s="38" t="s">
        <v>798</v>
      </c>
      <c r="K285" s="39" t="s">
        <v>65</v>
      </c>
      <c r="L285" s="35" t="s">
        <v>392</v>
      </c>
      <c r="M285" s="285"/>
      <c r="N285" s="285"/>
    </row>
    <row r="286" spans="1:14" ht="13.15" customHeight="1">
      <c r="A286" s="1"/>
      <c r="B286" s="66"/>
      <c r="C286" s="331"/>
      <c r="D286" s="10">
        <f t="shared" ref="D286:D292" si="19">IF(E285&lt;&gt;"",D285+E285,0)</f>
        <v>0.36805555555555558</v>
      </c>
      <c r="E286" s="10">
        <v>4.1666666666666664E-2</v>
      </c>
      <c r="F286" s="115"/>
      <c r="G286" s="119" t="s">
        <v>103</v>
      </c>
      <c r="H286" s="40" t="s">
        <v>795</v>
      </c>
      <c r="I286" s="40" t="s">
        <v>10</v>
      </c>
      <c r="J286" s="40" t="s">
        <v>796</v>
      </c>
      <c r="K286" s="3" t="s">
        <v>64</v>
      </c>
      <c r="L286" s="33" t="s">
        <v>393</v>
      </c>
      <c r="M286" s="33"/>
      <c r="N286" s="33"/>
    </row>
    <row r="287" spans="1:14" ht="13.15" customHeight="1">
      <c r="A287" s="2"/>
      <c r="B287" s="66"/>
      <c r="C287" s="331"/>
      <c r="D287" s="10">
        <f t="shared" si="19"/>
        <v>0.40972222222222227</v>
      </c>
      <c r="E287" s="10">
        <v>4.5138888888888888E-2</v>
      </c>
      <c r="F287" s="115"/>
      <c r="G287" s="7"/>
      <c r="H287" s="40"/>
      <c r="I287" s="40" t="s">
        <v>10</v>
      </c>
      <c r="J287" s="40"/>
      <c r="K287" s="3"/>
      <c r="L287" s="33" t="s">
        <v>680</v>
      </c>
      <c r="M287" s="33"/>
      <c r="N287" s="33"/>
    </row>
    <row r="288" spans="1:14" ht="13.15" customHeight="1">
      <c r="A288" s="2"/>
      <c r="B288" s="66"/>
      <c r="C288" s="331"/>
      <c r="D288" s="10">
        <f t="shared" si="19"/>
        <v>0.45486111111111116</v>
      </c>
      <c r="E288" s="10">
        <v>6.25E-2</v>
      </c>
      <c r="F288" s="115"/>
      <c r="G288" s="7"/>
      <c r="H288" s="40"/>
      <c r="I288" s="40" t="s">
        <v>10</v>
      </c>
      <c r="J288" s="40"/>
      <c r="K288" s="3"/>
      <c r="L288" s="33" t="s">
        <v>395</v>
      </c>
      <c r="M288" s="33"/>
      <c r="N288" s="33"/>
    </row>
    <row r="289" spans="1:18" ht="13.15" customHeight="1">
      <c r="A289" s="2"/>
      <c r="B289" s="66"/>
      <c r="C289" s="331"/>
      <c r="D289" s="10">
        <f t="shared" si="19"/>
        <v>0.51736111111111116</v>
      </c>
      <c r="E289" s="10">
        <v>6.25E-2</v>
      </c>
      <c r="F289" s="115"/>
      <c r="G289" s="95"/>
      <c r="H289" s="42"/>
      <c r="I289" s="42" t="s">
        <v>10</v>
      </c>
      <c r="J289" s="42"/>
      <c r="K289" s="96"/>
      <c r="L289" s="43" t="s">
        <v>396</v>
      </c>
      <c r="M289" s="99"/>
      <c r="N289" s="99"/>
    </row>
    <row r="290" spans="1:18" ht="13.15" customHeight="1">
      <c r="A290" s="2"/>
      <c r="B290" s="66"/>
      <c r="C290" s="331"/>
      <c r="D290" s="10">
        <f t="shared" si="19"/>
        <v>0.57986111111111116</v>
      </c>
      <c r="E290" s="10">
        <v>6.9444444444444434E-2</v>
      </c>
      <c r="F290" s="115" t="s">
        <v>711</v>
      </c>
      <c r="G290" s="95" t="s">
        <v>596</v>
      </c>
      <c r="H290" s="42" t="s">
        <v>795</v>
      </c>
      <c r="I290" s="42" t="s">
        <v>10</v>
      </c>
      <c r="J290" s="42" t="s">
        <v>797</v>
      </c>
      <c r="K290" s="96" t="s">
        <v>591</v>
      </c>
      <c r="L290" s="43" t="s">
        <v>439</v>
      </c>
      <c r="M290" s="99" t="s">
        <v>599</v>
      </c>
      <c r="N290" s="99" t="s">
        <v>605</v>
      </c>
    </row>
    <row r="291" spans="1:18" ht="13.15" customHeight="1">
      <c r="A291" s="2"/>
      <c r="B291" s="66"/>
      <c r="C291" s="331"/>
      <c r="D291" s="10">
        <f t="shared" si="19"/>
        <v>0.64930555555555558</v>
      </c>
      <c r="E291" s="10">
        <v>6.25E-2</v>
      </c>
      <c r="F291" s="115" t="s">
        <v>713</v>
      </c>
      <c r="G291" s="95" t="s">
        <v>597</v>
      </c>
      <c r="H291" s="42" t="s">
        <v>795</v>
      </c>
      <c r="I291" s="42" t="s">
        <v>10</v>
      </c>
      <c r="J291" s="42" t="s">
        <v>796</v>
      </c>
      <c r="K291" s="96" t="s">
        <v>605</v>
      </c>
      <c r="L291" s="43" t="s">
        <v>440</v>
      </c>
      <c r="M291" s="99" t="s">
        <v>593</v>
      </c>
      <c r="N291" s="99" t="s">
        <v>18</v>
      </c>
    </row>
    <row r="292" spans="1:18" ht="13.15" customHeight="1">
      <c r="A292" s="2"/>
      <c r="B292" s="66"/>
      <c r="C292" s="331"/>
      <c r="D292" s="10">
        <f t="shared" si="19"/>
        <v>0.71180555555555558</v>
      </c>
      <c r="E292" s="10">
        <v>6.9444444444444434E-2</v>
      </c>
      <c r="F292" s="115" t="s">
        <v>711</v>
      </c>
      <c r="G292" s="95" t="s">
        <v>187</v>
      </c>
      <c r="H292" s="42" t="s">
        <v>793</v>
      </c>
      <c r="I292" s="42" t="s">
        <v>10</v>
      </c>
      <c r="J292" s="42" t="s">
        <v>319</v>
      </c>
      <c r="K292" s="96" t="s">
        <v>635</v>
      </c>
      <c r="L292" s="43" t="s">
        <v>415</v>
      </c>
      <c r="M292" s="99" t="s">
        <v>42</v>
      </c>
      <c r="N292" s="99" t="s">
        <v>628</v>
      </c>
    </row>
    <row r="293" spans="1:18" ht="13.15" customHeight="1">
      <c r="A293" s="2"/>
      <c r="B293" s="66"/>
      <c r="C293" s="332"/>
      <c r="D293" s="70">
        <f>IF(E292&lt;&gt;"",D292+E292,0)</f>
        <v>0.78125</v>
      </c>
      <c r="E293" s="115">
        <v>5.2083333333333336E-2</v>
      </c>
      <c r="F293" s="290" t="s">
        <v>713</v>
      </c>
      <c r="G293" s="110" t="s">
        <v>42</v>
      </c>
      <c r="H293" s="104" t="s">
        <v>797</v>
      </c>
      <c r="I293" s="104" t="s">
        <v>10</v>
      </c>
      <c r="J293" s="104" t="s">
        <v>793</v>
      </c>
      <c r="K293" s="112" t="s">
        <v>627</v>
      </c>
      <c r="L293" s="105" t="s">
        <v>416</v>
      </c>
      <c r="M293" s="106" t="s">
        <v>187</v>
      </c>
      <c r="N293" s="106" t="s">
        <v>636</v>
      </c>
    </row>
    <row r="294" spans="1:18" ht="13.15" customHeight="1">
      <c r="A294" s="4"/>
      <c r="B294" s="69"/>
      <c r="C294" s="69"/>
      <c r="D294" s="107">
        <f>IF(E293&lt;&gt;"",D293+E293,0)</f>
        <v>0.83333333333333337</v>
      </c>
      <c r="E294" s="107"/>
      <c r="F294" s="291"/>
      <c r="G294" s="111"/>
      <c r="H294" s="103"/>
      <c r="I294" s="103" t="s">
        <v>80</v>
      </c>
      <c r="J294" s="103"/>
      <c r="K294" s="113"/>
      <c r="L294" s="108"/>
      <c r="M294" s="109"/>
      <c r="N294" s="109"/>
    </row>
    <row r="295" spans="1:18" ht="13.15" customHeight="1">
      <c r="A295" s="495"/>
      <c r="B295" s="496"/>
      <c r="C295" s="496"/>
      <c r="D295" s="497"/>
      <c r="E295" s="497"/>
      <c r="F295" s="497"/>
      <c r="G295" s="498" t="s">
        <v>273</v>
      </c>
      <c r="H295" s="499"/>
      <c r="I295" s="499"/>
      <c r="J295" s="499"/>
      <c r="K295" s="500"/>
      <c r="L295" s="500"/>
      <c r="M295" s="501"/>
      <c r="N295" s="501"/>
      <c r="O295" s="72"/>
      <c r="P295" s="75"/>
      <c r="Q295" s="75"/>
      <c r="R295" s="75"/>
    </row>
    <row r="296" spans="1:18" ht="13.15" customHeight="1">
      <c r="A296" s="502">
        <v>44835</v>
      </c>
      <c r="B296" s="503" t="s">
        <v>118</v>
      </c>
      <c r="C296" s="503"/>
      <c r="D296" s="504">
        <v>0.52083333333333337</v>
      </c>
      <c r="E296" s="505"/>
      <c r="F296" s="505"/>
      <c r="G296" s="721" t="s">
        <v>81</v>
      </c>
      <c r="H296" s="722"/>
      <c r="I296" s="722"/>
      <c r="J296" s="722"/>
      <c r="K296" s="723"/>
      <c r="L296" s="506"/>
      <c r="M296" s="507"/>
      <c r="N296" s="507"/>
      <c r="O296" s="94"/>
      <c r="P296" s="75"/>
      <c r="Q296" s="75"/>
      <c r="R296" s="75"/>
    </row>
    <row r="297" spans="1:18" ht="12.75" customHeight="1">
      <c r="A297" s="508" t="s">
        <v>21</v>
      </c>
      <c r="B297" s="509" t="s">
        <v>119</v>
      </c>
      <c r="C297" s="509"/>
      <c r="D297" s="510"/>
      <c r="E297" s="511"/>
      <c r="F297" s="511"/>
      <c r="G297" s="724"/>
      <c r="H297" s="725"/>
      <c r="I297" s="725"/>
      <c r="J297" s="725"/>
      <c r="K297" s="726"/>
      <c r="L297" s="512"/>
      <c r="M297" s="513"/>
      <c r="N297" s="513"/>
      <c r="O297" s="94"/>
      <c r="P297" s="75"/>
      <c r="Q297" s="75"/>
      <c r="R297" s="75"/>
    </row>
    <row r="298" spans="1:18" ht="12.75" customHeight="1">
      <c r="A298" s="5" t="s">
        <v>294</v>
      </c>
      <c r="B298" s="36" t="s">
        <v>70</v>
      </c>
      <c r="C298" s="67"/>
      <c r="D298" s="46"/>
      <c r="E298" s="46"/>
      <c r="F298" s="46"/>
      <c r="G298" s="281" t="s">
        <v>781</v>
      </c>
      <c r="H298" s="45"/>
      <c r="I298" s="45"/>
      <c r="J298" s="45"/>
      <c r="K298" s="45"/>
      <c r="L298" s="67"/>
      <c r="M298" s="47"/>
      <c r="N298" s="47"/>
    </row>
    <row r="299" spans="1:18" ht="13.15" customHeight="1">
      <c r="A299" s="6">
        <v>44836</v>
      </c>
      <c r="B299" s="51" t="s">
        <v>71</v>
      </c>
      <c r="C299" s="51"/>
      <c r="D299" s="11">
        <v>0.29166666666666669</v>
      </c>
      <c r="E299" s="11"/>
      <c r="F299" s="114"/>
      <c r="G299" s="37"/>
      <c r="H299" s="38"/>
      <c r="I299" s="103" t="s">
        <v>108</v>
      </c>
      <c r="J299" s="38"/>
      <c r="K299" s="39"/>
      <c r="L299" s="35"/>
      <c r="M299" s="9"/>
      <c r="N299" s="9"/>
    </row>
    <row r="300" spans="1:18" ht="13.15" customHeight="1">
      <c r="A300" s="2" t="s">
        <v>109</v>
      </c>
      <c r="B300" s="52"/>
      <c r="C300" s="35"/>
      <c r="D300" s="11">
        <v>0.3263888888888889</v>
      </c>
      <c r="E300" s="11">
        <v>5.5555555555555552E-2</v>
      </c>
      <c r="F300" s="114" t="s">
        <v>711</v>
      </c>
      <c r="G300" s="324" t="s">
        <v>777</v>
      </c>
      <c r="H300" s="38" t="s">
        <v>796</v>
      </c>
      <c r="I300" s="38" t="s">
        <v>10</v>
      </c>
      <c r="J300" s="38" t="s">
        <v>797</v>
      </c>
      <c r="K300" s="325" t="s">
        <v>785</v>
      </c>
      <c r="L300" s="35" t="s">
        <v>445</v>
      </c>
      <c r="M300" s="120" t="s">
        <v>779</v>
      </c>
      <c r="N300" s="120" t="s">
        <v>102</v>
      </c>
    </row>
    <row r="301" spans="1:18" ht="13.15" customHeight="1">
      <c r="A301" s="1"/>
      <c r="B301" s="66"/>
      <c r="C301" s="331"/>
      <c r="D301" s="10">
        <f t="shared" ref="D301:D306" si="20">IF(E300&lt;&gt;"",D300+E300,0)</f>
        <v>0.38194444444444442</v>
      </c>
      <c r="E301" s="10">
        <v>4.8611111111111112E-2</v>
      </c>
      <c r="F301" s="115" t="s">
        <v>713</v>
      </c>
      <c r="G301" s="119" t="s">
        <v>778</v>
      </c>
      <c r="H301" s="40" t="s">
        <v>796</v>
      </c>
      <c r="I301" s="40" t="s">
        <v>10</v>
      </c>
      <c r="J301" s="40" t="s">
        <v>797</v>
      </c>
      <c r="K301" s="118" t="s">
        <v>780</v>
      </c>
      <c r="L301" s="33" t="s">
        <v>446</v>
      </c>
      <c r="M301" s="117" t="s">
        <v>22</v>
      </c>
      <c r="N301" s="117" t="s">
        <v>22</v>
      </c>
    </row>
    <row r="302" spans="1:18" ht="13.15" customHeight="1">
      <c r="A302" s="2"/>
      <c r="B302" s="66"/>
      <c r="C302" s="331"/>
      <c r="D302" s="10">
        <f t="shared" si="20"/>
        <v>0.43055555555555552</v>
      </c>
      <c r="E302" s="10">
        <v>6.25E-2</v>
      </c>
      <c r="F302" s="115" t="s">
        <v>711</v>
      </c>
      <c r="G302" s="7" t="s">
        <v>648</v>
      </c>
      <c r="H302" s="40" t="s">
        <v>796</v>
      </c>
      <c r="I302" s="40" t="s">
        <v>10</v>
      </c>
      <c r="J302" s="40" t="s">
        <v>796</v>
      </c>
      <c r="K302" s="3" t="s">
        <v>32</v>
      </c>
      <c r="L302" s="33" t="s">
        <v>447</v>
      </c>
      <c r="M302" s="33" t="s">
        <v>220</v>
      </c>
      <c r="N302" s="33" t="s">
        <v>654</v>
      </c>
    </row>
    <row r="303" spans="1:18" ht="13.15" customHeight="1">
      <c r="A303" s="2"/>
      <c r="B303" s="66"/>
      <c r="C303" s="331"/>
      <c r="D303" s="10">
        <f t="shared" si="20"/>
        <v>0.49305555555555552</v>
      </c>
      <c r="E303" s="10">
        <v>5.5555555555555552E-2</v>
      </c>
      <c r="F303" s="115" t="s">
        <v>713</v>
      </c>
      <c r="G303" s="7" t="s">
        <v>220</v>
      </c>
      <c r="H303" s="40" t="s">
        <v>796</v>
      </c>
      <c r="I303" s="40" t="s">
        <v>10</v>
      </c>
      <c r="J303" s="40" t="s">
        <v>797</v>
      </c>
      <c r="K303" s="3" t="s">
        <v>653</v>
      </c>
      <c r="L303" s="33" t="s">
        <v>448</v>
      </c>
      <c r="M303" s="33" t="s">
        <v>649</v>
      </c>
      <c r="N303" s="33" t="s">
        <v>32</v>
      </c>
    </row>
    <row r="304" spans="1:18" ht="13.15" customHeight="1">
      <c r="A304" s="2"/>
      <c r="B304" s="66"/>
      <c r="C304" s="331"/>
      <c r="D304" s="10">
        <f t="shared" si="20"/>
        <v>0.54861111111111105</v>
      </c>
      <c r="E304" s="10">
        <v>6.9444444444444434E-2</v>
      </c>
      <c r="F304" s="115" t="s">
        <v>711</v>
      </c>
      <c r="G304" s="95" t="s">
        <v>120</v>
      </c>
      <c r="H304" s="42" t="s">
        <v>795</v>
      </c>
      <c r="I304" s="42" t="s">
        <v>10</v>
      </c>
      <c r="J304" s="42" t="s">
        <v>796</v>
      </c>
      <c r="K304" s="96" t="s">
        <v>50</v>
      </c>
      <c r="L304" s="43" t="s">
        <v>441</v>
      </c>
      <c r="M304" s="99" t="s">
        <v>33</v>
      </c>
      <c r="N304" s="99" t="s">
        <v>123</v>
      </c>
    </row>
    <row r="305" spans="1:14" ht="13.15" customHeight="1">
      <c r="A305" s="2"/>
      <c r="B305" s="66"/>
      <c r="C305" s="331"/>
      <c r="D305" s="10">
        <f t="shared" si="20"/>
        <v>0.61805555555555547</v>
      </c>
      <c r="E305" s="10">
        <v>6.25E-2</v>
      </c>
      <c r="F305" s="115" t="s">
        <v>713</v>
      </c>
      <c r="G305" s="95" t="s">
        <v>33</v>
      </c>
      <c r="H305" s="42" t="s">
        <v>800</v>
      </c>
      <c r="I305" s="42" t="s">
        <v>10</v>
      </c>
      <c r="J305" s="42" t="s">
        <v>795</v>
      </c>
      <c r="K305" s="96" t="s">
        <v>123</v>
      </c>
      <c r="L305" s="43" t="s">
        <v>442</v>
      </c>
      <c r="M305" s="99" t="s">
        <v>26</v>
      </c>
      <c r="N305" s="99" t="s">
        <v>50</v>
      </c>
    </row>
    <row r="306" spans="1:14" ht="13.15" customHeight="1">
      <c r="A306" s="2"/>
      <c r="B306" s="66"/>
      <c r="C306" s="331"/>
      <c r="D306" s="10">
        <f t="shared" si="20"/>
        <v>0.68055555555555547</v>
      </c>
      <c r="E306" s="10">
        <v>6.9444444444444434E-2</v>
      </c>
      <c r="F306" s="115" t="s">
        <v>711</v>
      </c>
      <c r="G306" s="95" t="s">
        <v>591</v>
      </c>
      <c r="H306" s="42" t="s">
        <v>797</v>
      </c>
      <c r="I306" s="42" t="s">
        <v>10</v>
      </c>
      <c r="J306" s="42" t="s">
        <v>797</v>
      </c>
      <c r="K306" s="96" t="s">
        <v>595</v>
      </c>
      <c r="L306" s="43" t="s">
        <v>451</v>
      </c>
      <c r="M306" s="41" t="s">
        <v>121</v>
      </c>
      <c r="N306" s="41" t="s">
        <v>593</v>
      </c>
    </row>
    <row r="307" spans="1:14" ht="13.15" customHeight="1">
      <c r="A307" s="2"/>
      <c r="B307" s="66"/>
      <c r="C307" s="332"/>
      <c r="D307" s="70">
        <f>IF(E306&lt;&gt;"",D306+E306,0)</f>
        <v>0.74999999999999989</v>
      </c>
      <c r="E307" s="115">
        <v>5.2083333333333336E-2</v>
      </c>
      <c r="F307" s="290" t="s">
        <v>713</v>
      </c>
      <c r="G307" s="110" t="s">
        <v>121</v>
      </c>
      <c r="H307" s="104" t="s">
        <v>800</v>
      </c>
      <c r="I307" s="104" t="s">
        <v>10</v>
      </c>
      <c r="J307" s="104" t="s">
        <v>796</v>
      </c>
      <c r="K307" s="112" t="s">
        <v>596</v>
      </c>
      <c r="L307" s="105" t="s">
        <v>452</v>
      </c>
      <c r="M307" s="106" t="s">
        <v>18</v>
      </c>
      <c r="N307" s="106" t="s">
        <v>19</v>
      </c>
    </row>
    <row r="308" spans="1:14" ht="13.15" customHeight="1">
      <c r="A308" s="4"/>
      <c r="B308" s="69"/>
      <c r="C308" s="69"/>
      <c r="D308" s="107">
        <f>IF(E307&lt;&gt;"",D307+E307,0)</f>
        <v>0.80208333333333326</v>
      </c>
      <c r="E308" s="107"/>
      <c r="F308" s="291"/>
      <c r="G308" s="111"/>
      <c r="H308" s="103"/>
      <c r="I308" s="103" t="s">
        <v>80</v>
      </c>
      <c r="J308" s="103"/>
      <c r="K308" s="113"/>
      <c r="L308" s="108"/>
      <c r="M308" s="109"/>
      <c r="N308" s="109"/>
    </row>
    <row r="309" spans="1:14" ht="12.75" customHeight="1">
      <c r="A309" s="514" t="s">
        <v>295</v>
      </c>
      <c r="B309" s="515" t="s">
        <v>243</v>
      </c>
      <c r="C309" s="516"/>
      <c r="D309" s="520"/>
      <c r="E309" s="520"/>
      <c r="F309" s="520"/>
      <c r="G309" s="557"/>
      <c r="H309" s="516"/>
      <c r="I309" s="516"/>
      <c r="J309" s="516"/>
      <c r="K309" s="516"/>
      <c r="L309" s="517"/>
      <c r="M309" s="518"/>
      <c r="N309" s="518"/>
    </row>
    <row r="310" spans="1:14" ht="13.15" customHeight="1">
      <c r="A310" s="502">
        <v>44843</v>
      </c>
      <c r="B310" s="503" t="s">
        <v>71</v>
      </c>
      <c r="C310" s="503"/>
      <c r="D310" s="525">
        <v>0.29166666666666669</v>
      </c>
      <c r="E310" s="525"/>
      <c r="F310" s="526"/>
      <c r="G310" s="628"/>
      <c r="H310" s="629"/>
      <c r="I310" s="630" t="s">
        <v>108</v>
      </c>
      <c r="J310" s="629"/>
      <c r="K310" s="631"/>
      <c r="L310" s="506"/>
      <c r="M310" s="507"/>
      <c r="N310" s="507"/>
    </row>
    <row r="311" spans="1:14" ht="13.15" customHeight="1">
      <c r="A311" s="530" t="s">
        <v>109</v>
      </c>
      <c r="B311" s="531"/>
      <c r="C311" s="531"/>
      <c r="D311" s="525">
        <v>0.3263888888888889</v>
      </c>
      <c r="E311" s="525"/>
      <c r="F311" s="526"/>
      <c r="G311" s="628"/>
      <c r="H311" s="629"/>
      <c r="I311" s="629" t="s">
        <v>10</v>
      </c>
      <c r="J311" s="629"/>
      <c r="K311" s="631"/>
      <c r="L311" s="506"/>
      <c r="M311" s="507"/>
      <c r="N311" s="507"/>
    </row>
    <row r="312" spans="1:14" ht="13.15" customHeight="1">
      <c r="A312" s="570"/>
      <c r="B312" s="538"/>
      <c r="C312" s="538"/>
      <c r="D312" s="445">
        <f t="shared" ref="D312:D317" si="21">IF(E311&lt;&gt;"",D311+E311,0)</f>
        <v>0</v>
      </c>
      <c r="E312" s="445"/>
      <c r="F312" s="446"/>
      <c r="G312" s="632"/>
      <c r="H312" s="633"/>
      <c r="I312" s="633" t="s">
        <v>10</v>
      </c>
      <c r="J312" s="633"/>
      <c r="K312" s="634"/>
      <c r="L312" s="536"/>
      <c r="M312" s="537"/>
      <c r="N312" s="537"/>
    </row>
    <row r="313" spans="1:14" ht="13.15" customHeight="1">
      <c r="A313" s="530"/>
      <c r="B313" s="538"/>
      <c r="C313" s="538"/>
      <c r="D313" s="445">
        <f t="shared" si="21"/>
        <v>0</v>
      </c>
      <c r="E313" s="445"/>
      <c r="F313" s="446"/>
      <c r="G313" s="632"/>
      <c r="H313" s="633"/>
      <c r="I313" s="633" t="s">
        <v>10</v>
      </c>
      <c r="J313" s="633"/>
      <c r="K313" s="634"/>
      <c r="L313" s="536"/>
      <c r="M313" s="536"/>
      <c r="N313" s="536"/>
    </row>
    <row r="314" spans="1:14" ht="13.15" customHeight="1">
      <c r="A314" s="530"/>
      <c r="B314" s="538"/>
      <c r="C314" s="538"/>
      <c r="D314" s="445">
        <f t="shared" si="21"/>
        <v>0</v>
      </c>
      <c r="E314" s="445"/>
      <c r="F314" s="446"/>
      <c r="G314" s="632"/>
      <c r="H314" s="633"/>
      <c r="I314" s="633" t="s">
        <v>10</v>
      </c>
      <c r="J314" s="633"/>
      <c r="K314" s="634"/>
      <c r="L314" s="536"/>
      <c r="M314" s="536"/>
      <c r="N314" s="536"/>
    </row>
    <row r="315" spans="1:14" ht="13.15" customHeight="1">
      <c r="A315" s="530"/>
      <c r="B315" s="538"/>
      <c r="C315" s="538"/>
      <c r="D315" s="445">
        <f t="shared" si="21"/>
        <v>0</v>
      </c>
      <c r="E315" s="445"/>
      <c r="F315" s="446"/>
      <c r="G315" s="635"/>
      <c r="H315" s="636"/>
      <c r="I315" s="636" t="s">
        <v>10</v>
      </c>
      <c r="J315" s="636"/>
      <c r="K315" s="637"/>
      <c r="L315" s="550"/>
      <c r="M315" s="545"/>
      <c r="N315" s="545"/>
    </row>
    <row r="316" spans="1:14" ht="13.15" customHeight="1">
      <c r="A316" s="530"/>
      <c r="B316" s="538"/>
      <c r="C316" s="538"/>
      <c r="D316" s="445">
        <f t="shared" si="21"/>
        <v>0</v>
      </c>
      <c r="E316" s="445"/>
      <c r="F316" s="446"/>
      <c r="G316" s="635"/>
      <c r="H316" s="636"/>
      <c r="I316" s="636" t="s">
        <v>10</v>
      </c>
      <c r="J316" s="636"/>
      <c r="K316" s="637"/>
      <c r="L316" s="550"/>
      <c r="M316" s="545"/>
      <c r="N316" s="545"/>
    </row>
    <row r="317" spans="1:14" ht="13.15" customHeight="1">
      <c r="A317" s="530"/>
      <c r="B317" s="538"/>
      <c r="C317" s="538"/>
      <c r="D317" s="445">
        <f t="shared" si="21"/>
        <v>0</v>
      </c>
      <c r="E317" s="445"/>
      <c r="F317" s="446"/>
      <c r="G317" s="635"/>
      <c r="H317" s="636"/>
      <c r="I317" s="636" t="s">
        <v>10</v>
      </c>
      <c r="J317" s="636"/>
      <c r="K317" s="637"/>
      <c r="L317" s="550"/>
      <c r="M317" s="551"/>
      <c r="N317" s="551"/>
    </row>
    <row r="318" spans="1:14" ht="13.15" customHeight="1">
      <c r="A318" s="530"/>
      <c r="B318" s="538"/>
      <c r="C318" s="538"/>
      <c r="D318" s="469">
        <f>IF(E317&lt;&gt;"",D317+E317,0)</f>
        <v>0</v>
      </c>
      <c r="E318" s="446"/>
      <c r="F318" s="546"/>
      <c r="G318" s="638"/>
      <c r="H318" s="639"/>
      <c r="I318" s="639" t="s">
        <v>10</v>
      </c>
      <c r="J318" s="639"/>
      <c r="K318" s="640"/>
      <c r="L318" s="641"/>
      <c r="M318" s="556"/>
      <c r="N318" s="556"/>
    </row>
    <row r="319" spans="1:14" ht="13.15" customHeight="1">
      <c r="A319" s="593"/>
      <c r="B319" s="642"/>
      <c r="C319" s="642"/>
      <c r="D319" s="619">
        <f>IF(E318&lt;&gt;"",D318+E318,0)</f>
        <v>0</v>
      </c>
      <c r="E319" s="619"/>
      <c r="F319" s="620"/>
      <c r="G319" s="643"/>
      <c r="H319" s="630"/>
      <c r="I319" s="630" t="s">
        <v>80</v>
      </c>
      <c r="J319" s="630"/>
      <c r="K319" s="644"/>
      <c r="L319" s="645"/>
      <c r="M319" s="646"/>
      <c r="N319" s="646"/>
    </row>
    <row r="320" spans="1:14" ht="12.75" customHeight="1">
      <c r="A320" s="514" t="s">
        <v>296</v>
      </c>
      <c r="B320" s="515" t="s">
        <v>243</v>
      </c>
      <c r="C320" s="516"/>
      <c r="D320" s="520"/>
      <c r="E320" s="520"/>
      <c r="F320" s="520"/>
      <c r="G320" s="557"/>
      <c r="H320" s="516"/>
      <c r="I320" s="516"/>
      <c r="J320" s="516"/>
      <c r="K320" s="516"/>
      <c r="L320" s="517"/>
      <c r="M320" s="518"/>
      <c r="N320" s="518"/>
    </row>
    <row r="321" spans="1:14" ht="13.15" customHeight="1">
      <c r="A321" s="502">
        <v>44850</v>
      </c>
      <c r="B321" s="503" t="s">
        <v>71</v>
      </c>
      <c r="C321" s="503"/>
      <c r="D321" s="525">
        <v>0.29166666666666669</v>
      </c>
      <c r="E321" s="525"/>
      <c r="F321" s="526"/>
      <c r="G321" s="628"/>
      <c r="H321" s="629"/>
      <c r="I321" s="630" t="s">
        <v>108</v>
      </c>
      <c r="J321" s="629"/>
      <c r="K321" s="631"/>
      <c r="L321" s="506"/>
      <c r="M321" s="507"/>
      <c r="N321" s="507"/>
    </row>
    <row r="322" spans="1:14" ht="13.15" customHeight="1">
      <c r="A322" s="530" t="s">
        <v>109</v>
      </c>
      <c r="B322" s="531"/>
      <c r="C322" s="531"/>
      <c r="D322" s="525">
        <v>0.3263888888888889</v>
      </c>
      <c r="E322" s="525"/>
      <c r="F322" s="526"/>
      <c r="G322" s="628"/>
      <c r="H322" s="629"/>
      <c r="I322" s="629" t="s">
        <v>10</v>
      </c>
      <c r="J322" s="629"/>
      <c r="K322" s="631"/>
      <c r="L322" s="506"/>
      <c r="M322" s="507"/>
      <c r="N322" s="507"/>
    </row>
    <row r="323" spans="1:14" ht="13.15" customHeight="1">
      <c r="A323" s="570"/>
      <c r="B323" s="538"/>
      <c r="C323" s="538"/>
      <c r="D323" s="445">
        <f t="shared" ref="D323:D328" si="22">IF(E322&lt;&gt;"",D322+E322,0)</f>
        <v>0</v>
      </c>
      <c r="E323" s="445"/>
      <c r="F323" s="446"/>
      <c r="G323" s="632"/>
      <c r="H323" s="633"/>
      <c r="I323" s="633" t="s">
        <v>10</v>
      </c>
      <c r="J323" s="633"/>
      <c r="K323" s="634"/>
      <c r="L323" s="536"/>
      <c r="M323" s="537"/>
      <c r="N323" s="537"/>
    </row>
    <row r="324" spans="1:14" ht="13.15" customHeight="1">
      <c r="A324" s="530"/>
      <c r="B324" s="538"/>
      <c r="C324" s="538"/>
      <c r="D324" s="445">
        <f t="shared" si="22"/>
        <v>0</v>
      </c>
      <c r="E324" s="445"/>
      <c r="F324" s="446"/>
      <c r="G324" s="632"/>
      <c r="H324" s="633"/>
      <c r="I324" s="633" t="s">
        <v>10</v>
      </c>
      <c r="J324" s="633"/>
      <c r="K324" s="634"/>
      <c r="L324" s="536"/>
      <c r="M324" s="536"/>
      <c r="N324" s="536"/>
    </row>
    <row r="325" spans="1:14" ht="13.15" customHeight="1">
      <c r="A325" s="530"/>
      <c r="B325" s="538"/>
      <c r="C325" s="538"/>
      <c r="D325" s="445">
        <f t="shared" si="22"/>
        <v>0</v>
      </c>
      <c r="E325" s="445"/>
      <c r="F325" s="446"/>
      <c r="G325" s="632"/>
      <c r="H325" s="633"/>
      <c r="I325" s="633" t="s">
        <v>10</v>
      </c>
      <c r="J325" s="633"/>
      <c r="K325" s="634"/>
      <c r="L325" s="536"/>
      <c r="M325" s="536"/>
      <c r="N325" s="536"/>
    </row>
    <row r="326" spans="1:14" ht="13.15" customHeight="1">
      <c r="A326" s="530"/>
      <c r="B326" s="538"/>
      <c r="C326" s="538"/>
      <c r="D326" s="445">
        <f t="shared" si="22"/>
        <v>0</v>
      </c>
      <c r="E326" s="445"/>
      <c r="F326" s="446"/>
      <c r="G326" s="635"/>
      <c r="H326" s="636"/>
      <c r="I326" s="636" t="s">
        <v>10</v>
      </c>
      <c r="J326" s="636"/>
      <c r="K326" s="637"/>
      <c r="L326" s="550"/>
      <c r="M326" s="545"/>
      <c r="N326" s="545"/>
    </row>
    <row r="327" spans="1:14" ht="13.15" customHeight="1">
      <c r="A327" s="530"/>
      <c r="B327" s="538"/>
      <c r="C327" s="538"/>
      <c r="D327" s="445">
        <f t="shared" si="22"/>
        <v>0</v>
      </c>
      <c r="E327" s="445"/>
      <c r="F327" s="446"/>
      <c r="G327" s="635"/>
      <c r="H327" s="636"/>
      <c r="I327" s="636" t="s">
        <v>10</v>
      </c>
      <c r="J327" s="636"/>
      <c r="K327" s="637"/>
      <c r="L327" s="550"/>
      <c r="M327" s="545"/>
      <c r="N327" s="545"/>
    </row>
    <row r="328" spans="1:14" ht="13.15" customHeight="1">
      <c r="A328" s="530"/>
      <c r="B328" s="538"/>
      <c r="C328" s="538"/>
      <c r="D328" s="445">
        <f t="shared" si="22"/>
        <v>0</v>
      </c>
      <c r="E328" s="445"/>
      <c r="F328" s="446"/>
      <c r="G328" s="635"/>
      <c r="H328" s="636"/>
      <c r="I328" s="636" t="s">
        <v>10</v>
      </c>
      <c r="J328" s="636"/>
      <c r="K328" s="637"/>
      <c r="L328" s="550"/>
      <c r="M328" s="551"/>
      <c r="N328" s="551"/>
    </row>
    <row r="329" spans="1:14" ht="13.15" customHeight="1">
      <c r="A329" s="530"/>
      <c r="B329" s="538"/>
      <c r="C329" s="538"/>
      <c r="D329" s="469">
        <f>IF(E328&lt;&gt;"",D328+E328,0)</f>
        <v>0</v>
      </c>
      <c r="E329" s="446"/>
      <c r="F329" s="546"/>
      <c r="G329" s="638"/>
      <c r="H329" s="639"/>
      <c r="I329" s="639" t="s">
        <v>10</v>
      </c>
      <c r="J329" s="639"/>
      <c r="K329" s="640"/>
      <c r="L329" s="641"/>
      <c r="M329" s="556"/>
      <c r="N329" s="556"/>
    </row>
    <row r="330" spans="1:14" ht="13.15" customHeight="1">
      <c r="A330" s="593"/>
      <c r="B330" s="642"/>
      <c r="C330" s="642"/>
      <c r="D330" s="619">
        <f>IF(E329&lt;&gt;"",D329+E329,0)</f>
        <v>0</v>
      </c>
      <c r="E330" s="619"/>
      <c r="F330" s="620"/>
      <c r="G330" s="643"/>
      <c r="H330" s="630"/>
      <c r="I330" s="630" t="s">
        <v>80</v>
      </c>
      <c r="J330" s="630"/>
      <c r="K330" s="644"/>
      <c r="L330" s="645"/>
      <c r="M330" s="646"/>
      <c r="N330" s="646"/>
    </row>
    <row r="331" spans="1:14" ht="12.75" customHeight="1">
      <c r="A331" s="514" t="s">
        <v>298</v>
      </c>
      <c r="B331" s="515" t="s">
        <v>243</v>
      </c>
      <c r="C331" s="516"/>
      <c r="D331" s="520"/>
      <c r="E331" s="520"/>
      <c r="F331" s="520"/>
      <c r="G331" s="557"/>
      <c r="H331" s="516"/>
      <c r="I331" s="516"/>
      <c r="J331" s="516"/>
      <c r="K331" s="516"/>
      <c r="L331" s="517"/>
      <c r="M331" s="518"/>
      <c r="N331" s="518"/>
    </row>
    <row r="332" spans="1:14" ht="13.15" customHeight="1">
      <c r="A332" s="502">
        <v>44857</v>
      </c>
      <c r="B332" s="503" t="s">
        <v>71</v>
      </c>
      <c r="C332" s="503"/>
      <c r="D332" s="525">
        <v>0.29166666666666669</v>
      </c>
      <c r="E332" s="525"/>
      <c r="F332" s="526"/>
      <c r="G332" s="628"/>
      <c r="H332" s="629"/>
      <c r="I332" s="630" t="s">
        <v>108</v>
      </c>
      <c r="J332" s="629"/>
      <c r="K332" s="631"/>
      <c r="L332" s="506"/>
      <c r="M332" s="507"/>
      <c r="N332" s="507"/>
    </row>
    <row r="333" spans="1:14" ht="13.15" customHeight="1">
      <c r="A333" s="530" t="s">
        <v>109</v>
      </c>
      <c r="B333" s="531"/>
      <c r="C333" s="531"/>
      <c r="D333" s="525">
        <v>0.3263888888888889</v>
      </c>
      <c r="E333" s="525"/>
      <c r="F333" s="526"/>
      <c r="G333" s="628"/>
      <c r="H333" s="629"/>
      <c r="I333" s="629" t="s">
        <v>10</v>
      </c>
      <c r="J333" s="629"/>
      <c r="K333" s="631"/>
      <c r="L333" s="506"/>
      <c r="M333" s="507"/>
      <c r="N333" s="507"/>
    </row>
    <row r="334" spans="1:14" ht="13.15" customHeight="1">
      <c r="A334" s="570"/>
      <c r="B334" s="538"/>
      <c r="C334" s="538"/>
      <c r="D334" s="445">
        <f t="shared" ref="D334:D339" si="23">IF(E333&lt;&gt;"",D333+E333,0)</f>
        <v>0</v>
      </c>
      <c r="E334" s="445"/>
      <c r="F334" s="446"/>
      <c r="G334" s="632"/>
      <c r="H334" s="633"/>
      <c r="I334" s="633" t="s">
        <v>10</v>
      </c>
      <c r="J334" s="633"/>
      <c r="K334" s="634"/>
      <c r="L334" s="536"/>
      <c r="M334" s="537"/>
      <c r="N334" s="537"/>
    </row>
    <row r="335" spans="1:14" ht="13.15" customHeight="1">
      <c r="A335" s="530"/>
      <c r="B335" s="538"/>
      <c r="C335" s="538"/>
      <c r="D335" s="445">
        <f t="shared" si="23"/>
        <v>0</v>
      </c>
      <c r="E335" s="445"/>
      <c r="F335" s="446"/>
      <c r="G335" s="632"/>
      <c r="H335" s="633"/>
      <c r="I335" s="633" t="s">
        <v>10</v>
      </c>
      <c r="J335" s="633"/>
      <c r="K335" s="634"/>
      <c r="L335" s="536"/>
      <c r="M335" s="536"/>
      <c r="N335" s="536"/>
    </row>
    <row r="336" spans="1:14" ht="13.15" customHeight="1">
      <c r="A336" s="530"/>
      <c r="B336" s="538"/>
      <c r="C336" s="538"/>
      <c r="D336" s="445">
        <f t="shared" si="23"/>
        <v>0</v>
      </c>
      <c r="E336" s="445"/>
      <c r="F336" s="446"/>
      <c r="G336" s="632"/>
      <c r="H336" s="633"/>
      <c r="I336" s="633" t="s">
        <v>10</v>
      </c>
      <c r="J336" s="633"/>
      <c r="K336" s="634"/>
      <c r="L336" s="536"/>
      <c r="M336" s="536"/>
      <c r="N336" s="536"/>
    </row>
    <row r="337" spans="1:14" ht="13.15" customHeight="1">
      <c r="A337" s="530"/>
      <c r="B337" s="538"/>
      <c r="C337" s="538"/>
      <c r="D337" s="445">
        <f t="shared" si="23"/>
        <v>0</v>
      </c>
      <c r="E337" s="445"/>
      <c r="F337" s="446"/>
      <c r="G337" s="635"/>
      <c r="H337" s="636"/>
      <c r="I337" s="636" t="s">
        <v>10</v>
      </c>
      <c r="J337" s="636"/>
      <c r="K337" s="637"/>
      <c r="L337" s="550"/>
      <c r="M337" s="545"/>
      <c r="N337" s="545"/>
    </row>
    <row r="338" spans="1:14" ht="13.15" customHeight="1">
      <c r="A338" s="530"/>
      <c r="B338" s="538"/>
      <c r="C338" s="538"/>
      <c r="D338" s="445">
        <f t="shared" si="23"/>
        <v>0</v>
      </c>
      <c r="E338" s="445"/>
      <c r="F338" s="446"/>
      <c r="G338" s="635"/>
      <c r="H338" s="636"/>
      <c r="I338" s="636" t="s">
        <v>10</v>
      </c>
      <c r="J338" s="636"/>
      <c r="K338" s="637"/>
      <c r="L338" s="550"/>
      <c r="M338" s="545"/>
      <c r="N338" s="545"/>
    </row>
    <row r="339" spans="1:14" ht="13.15" customHeight="1">
      <c r="A339" s="530"/>
      <c r="B339" s="538"/>
      <c r="C339" s="538"/>
      <c r="D339" s="445">
        <f t="shared" si="23"/>
        <v>0</v>
      </c>
      <c r="E339" s="445"/>
      <c r="F339" s="446"/>
      <c r="G339" s="635"/>
      <c r="H339" s="636"/>
      <c r="I339" s="636" t="s">
        <v>10</v>
      </c>
      <c r="J339" s="636"/>
      <c r="K339" s="637"/>
      <c r="L339" s="550"/>
      <c r="M339" s="551"/>
      <c r="N339" s="551"/>
    </row>
    <row r="340" spans="1:14" ht="13.15" customHeight="1">
      <c r="A340" s="530"/>
      <c r="B340" s="538"/>
      <c r="C340" s="538"/>
      <c r="D340" s="469">
        <f>IF(E339&lt;&gt;"",D339+E339,0)</f>
        <v>0</v>
      </c>
      <c r="E340" s="446"/>
      <c r="F340" s="546"/>
      <c r="G340" s="638"/>
      <c r="H340" s="639"/>
      <c r="I340" s="639" t="s">
        <v>10</v>
      </c>
      <c r="J340" s="639"/>
      <c r="K340" s="640"/>
      <c r="L340" s="641"/>
      <c r="M340" s="556"/>
      <c r="N340" s="556"/>
    </row>
    <row r="341" spans="1:14" ht="13.15" customHeight="1">
      <c r="A341" s="593"/>
      <c r="B341" s="642"/>
      <c r="C341" s="642"/>
      <c r="D341" s="619">
        <f>IF(E340&lt;&gt;"",D340+E340,0)</f>
        <v>0</v>
      </c>
      <c r="E341" s="619"/>
      <c r="F341" s="620"/>
      <c r="G341" s="643"/>
      <c r="H341" s="630"/>
      <c r="I341" s="630" t="s">
        <v>80</v>
      </c>
      <c r="J341" s="630"/>
      <c r="K341" s="644"/>
      <c r="L341" s="645"/>
      <c r="M341" s="646"/>
      <c r="N341" s="646"/>
    </row>
    <row r="342" spans="1:14" ht="12.75" customHeight="1">
      <c r="A342" s="5" t="s">
        <v>297</v>
      </c>
      <c r="B342" s="122" t="s">
        <v>282</v>
      </c>
      <c r="C342" s="45"/>
      <c r="D342" s="46"/>
      <c r="E342" s="46"/>
      <c r="F342" s="46"/>
      <c r="G342" s="281" t="s">
        <v>806</v>
      </c>
      <c r="H342" s="287"/>
      <c r="I342" s="287"/>
      <c r="J342" s="287"/>
      <c r="K342" s="287"/>
      <c r="L342" s="67"/>
      <c r="M342" s="47"/>
      <c r="N342" s="47"/>
    </row>
    <row r="343" spans="1:14" ht="13.15" customHeight="1">
      <c r="A343" s="6">
        <v>44863</v>
      </c>
      <c r="B343" s="51" t="s">
        <v>71</v>
      </c>
      <c r="C343" s="51"/>
      <c r="D343" s="11">
        <v>0.29166666666666669</v>
      </c>
      <c r="E343" s="11"/>
      <c r="F343" s="114"/>
      <c r="G343" s="37"/>
      <c r="H343" s="38"/>
      <c r="I343" s="103" t="s">
        <v>108</v>
      </c>
      <c r="J343" s="38"/>
      <c r="K343" s="39"/>
      <c r="L343" s="35"/>
      <c r="M343" s="9"/>
      <c r="N343" s="9"/>
    </row>
    <row r="344" spans="1:14" ht="13.15" customHeight="1">
      <c r="A344" s="2" t="s">
        <v>695</v>
      </c>
      <c r="B344" s="52"/>
      <c r="C344" s="35" t="s">
        <v>797</v>
      </c>
      <c r="D344" s="11">
        <v>0.3263888888888889</v>
      </c>
      <c r="E344" s="11">
        <v>5.5555555555555552E-2</v>
      </c>
      <c r="F344" s="114" t="s">
        <v>711</v>
      </c>
      <c r="G344" s="324" t="s">
        <v>38</v>
      </c>
      <c r="H344" s="38" t="s">
        <v>893</v>
      </c>
      <c r="I344" s="38" t="s">
        <v>10</v>
      </c>
      <c r="J344" s="38" t="s">
        <v>894</v>
      </c>
      <c r="K344" s="325" t="s">
        <v>801</v>
      </c>
      <c r="L344" s="35" t="s">
        <v>453</v>
      </c>
      <c r="M344" s="120" t="s">
        <v>805</v>
      </c>
      <c r="N344" s="120" t="s">
        <v>804</v>
      </c>
    </row>
    <row r="345" spans="1:14" ht="13.15" customHeight="1">
      <c r="A345" s="1"/>
      <c r="B345" s="66"/>
      <c r="C345" s="331">
        <v>2</v>
      </c>
      <c r="D345" s="10">
        <f t="shared" ref="D345:D347" si="24">IF(E344&lt;&gt;"",D344+E344,0)</f>
        <v>0.38194444444444442</v>
      </c>
      <c r="E345" s="10">
        <v>4.8611111111111112E-2</v>
      </c>
      <c r="F345" s="115" t="s">
        <v>713</v>
      </c>
      <c r="G345" s="119" t="s">
        <v>15</v>
      </c>
      <c r="H345" s="40" t="s">
        <v>893</v>
      </c>
      <c r="I345" s="40" t="s">
        <v>10</v>
      </c>
      <c r="J345" s="40" t="s">
        <v>894</v>
      </c>
      <c r="K345" s="118" t="s">
        <v>14</v>
      </c>
      <c r="L345" s="33" t="s">
        <v>454</v>
      </c>
      <c r="M345" s="117" t="s">
        <v>802</v>
      </c>
      <c r="N345" s="117" t="s">
        <v>803</v>
      </c>
    </row>
    <row r="346" spans="1:14" ht="13.15" customHeight="1">
      <c r="A346" s="2"/>
      <c r="B346" s="66"/>
      <c r="C346" s="331">
        <v>3</v>
      </c>
      <c r="D346" s="10">
        <f t="shared" si="24"/>
        <v>0.43055555555555552</v>
      </c>
      <c r="E346" s="10">
        <v>5.5555555555555552E-2</v>
      </c>
      <c r="F346" s="115" t="s">
        <v>711</v>
      </c>
      <c r="G346" s="119" t="s">
        <v>784</v>
      </c>
      <c r="H346" s="40" t="s">
        <v>894</v>
      </c>
      <c r="I346" s="40" t="s">
        <v>10</v>
      </c>
      <c r="J346" s="40" t="s">
        <v>894</v>
      </c>
      <c r="K346" s="118" t="s">
        <v>22</v>
      </c>
      <c r="L346" s="33" t="s">
        <v>455</v>
      </c>
      <c r="M346" s="322" t="s">
        <v>782</v>
      </c>
      <c r="N346" s="322" t="s">
        <v>782</v>
      </c>
    </row>
    <row r="347" spans="1:14" ht="13.15" customHeight="1">
      <c r="A347" s="2"/>
      <c r="B347" s="66"/>
      <c r="C347" s="332">
        <v>4</v>
      </c>
      <c r="D347" s="10">
        <f t="shared" si="24"/>
        <v>0.48611111111111105</v>
      </c>
      <c r="E347" s="10">
        <v>4.8611111111111112E-2</v>
      </c>
      <c r="F347" s="115" t="s">
        <v>713</v>
      </c>
      <c r="G347" s="119" t="s">
        <v>29</v>
      </c>
      <c r="H347" s="40" t="s">
        <v>1059</v>
      </c>
      <c r="I347" s="40" t="s">
        <v>10</v>
      </c>
      <c r="J347" s="40" t="s">
        <v>1060</v>
      </c>
      <c r="K347" s="118" t="s">
        <v>36</v>
      </c>
      <c r="L347" s="33" t="s">
        <v>902</v>
      </c>
      <c r="M347" s="322" t="s">
        <v>196</v>
      </c>
      <c r="N347" s="322" t="s">
        <v>196</v>
      </c>
    </row>
    <row r="348" spans="1:14" ht="13.15" customHeight="1">
      <c r="A348" s="4"/>
      <c r="B348" s="69"/>
      <c r="C348" s="69"/>
      <c r="D348" s="107">
        <f>D347+E347</f>
        <v>0.53472222222222221</v>
      </c>
      <c r="E348" s="107"/>
      <c r="F348" s="291"/>
      <c r="G348" s="327"/>
      <c r="H348" s="328"/>
      <c r="I348" s="328" t="s">
        <v>254</v>
      </c>
      <c r="J348" s="328"/>
      <c r="K348" s="329"/>
      <c r="L348" s="108"/>
      <c r="M348" s="109"/>
      <c r="N348" s="109"/>
    </row>
    <row r="349" spans="1:14" ht="12.75" customHeight="1">
      <c r="A349" s="647"/>
      <c r="B349" s="515" t="s">
        <v>694</v>
      </c>
      <c r="C349" s="516"/>
      <c r="D349" s="520"/>
      <c r="E349" s="520"/>
      <c r="F349" s="520"/>
      <c r="G349" s="648" t="s">
        <v>791</v>
      </c>
      <c r="H349" s="516"/>
      <c r="I349" s="516"/>
      <c r="J349" s="516"/>
      <c r="K349" s="516"/>
      <c r="L349" s="517"/>
      <c r="M349" s="518"/>
      <c r="N349" s="649"/>
    </row>
    <row r="350" spans="1:14" ht="13.15" customHeight="1">
      <c r="A350" s="502">
        <v>44864</v>
      </c>
      <c r="B350" s="519" t="s">
        <v>2</v>
      </c>
      <c r="C350" s="519"/>
      <c r="D350" s="519" t="s">
        <v>3</v>
      </c>
      <c r="E350" s="558"/>
      <c r="F350" s="559"/>
      <c r="G350" s="560" t="s">
        <v>4</v>
      </c>
      <c r="H350" s="727" t="s">
        <v>5</v>
      </c>
      <c r="I350" s="728"/>
      <c r="J350" s="728"/>
      <c r="K350" s="560" t="s">
        <v>6</v>
      </c>
      <c r="L350" s="523" t="s">
        <v>763</v>
      </c>
      <c r="M350" s="519" t="s">
        <v>765</v>
      </c>
      <c r="N350" s="519" t="s">
        <v>766</v>
      </c>
    </row>
    <row r="351" spans="1:14" ht="13.15" customHeight="1">
      <c r="A351" s="530" t="s">
        <v>109</v>
      </c>
      <c r="B351" s="608" t="s">
        <v>66</v>
      </c>
      <c r="C351" s="608"/>
      <c r="D351" s="562">
        <v>0.39583333333333331</v>
      </c>
      <c r="E351" s="563"/>
      <c r="F351" s="595"/>
      <c r="G351" s="650" t="s">
        <v>760</v>
      </c>
      <c r="H351" s="651"/>
      <c r="I351" s="652" t="s">
        <v>10</v>
      </c>
      <c r="J351" s="651"/>
      <c r="K351" s="625" t="s">
        <v>337</v>
      </c>
      <c r="L351" s="731" t="s">
        <v>764</v>
      </c>
      <c r="M351" s="590"/>
      <c r="N351" s="653"/>
    </row>
    <row r="352" spans="1:14" ht="13.15" customHeight="1">
      <c r="A352" s="530"/>
      <c r="B352" s="599" t="s">
        <v>753</v>
      </c>
      <c r="C352" s="599"/>
      <c r="D352" s="572">
        <v>0.4375</v>
      </c>
      <c r="E352" s="573"/>
      <c r="F352" s="600"/>
      <c r="G352" s="654" t="s">
        <v>761</v>
      </c>
      <c r="H352" s="636"/>
      <c r="I352" s="636" t="s">
        <v>10</v>
      </c>
      <c r="J352" s="636"/>
      <c r="K352" s="655" t="s">
        <v>746</v>
      </c>
      <c r="L352" s="732"/>
      <c r="M352" s="591"/>
      <c r="N352" s="656" t="s">
        <v>337</v>
      </c>
    </row>
    <row r="353" spans="1:14" ht="13.15" customHeight="1">
      <c r="A353" s="657"/>
      <c r="B353" s="571"/>
      <c r="C353" s="571"/>
      <c r="D353" s="572">
        <v>0.47916666666666669</v>
      </c>
      <c r="E353" s="573"/>
      <c r="F353" s="600"/>
      <c r="G353" s="654" t="s">
        <v>746</v>
      </c>
      <c r="H353" s="636"/>
      <c r="I353" s="636" t="s">
        <v>10</v>
      </c>
      <c r="J353" s="636"/>
      <c r="K353" s="655" t="s">
        <v>760</v>
      </c>
      <c r="L353" s="732"/>
      <c r="M353" s="616" t="s">
        <v>337</v>
      </c>
      <c r="N353" s="658"/>
    </row>
    <row r="354" spans="1:14" ht="13.15" customHeight="1">
      <c r="A354" s="657"/>
      <c r="B354" s="580"/>
      <c r="C354" s="580"/>
      <c r="D354" s="581">
        <v>0.52083333333333337</v>
      </c>
      <c r="E354" s="582"/>
      <c r="F354" s="604"/>
      <c r="G354" s="609" t="s">
        <v>337</v>
      </c>
      <c r="H354" s="659"/>
      <c r="I354" s="660" t="s">
        <v>10</v>
      </c>
      <c r="J354" s="659"/>
      <c r="K354" s="661" t="s">
        <v>761</v>
      </c>
      <c r="L354" s="733"/>
      <c r="M354" s="607"/>
      <c r="N354" s="662"/>
    </row>
    <row r="355" spans="1:14" ht="12.75" customHeight="1">
      <c r="A355" s="647"/>
      <c r="B355" s="515" t="s">
        <v>694</v>
      </c>
      <c r="C355" s="516"/>
      <c r="D355" s="520"/>
      <c r="E355" s="520"/>
      <c r="F355" s="520"/>
      <c r="G355" s="557"/>
      <c r="H355" s="516"/>
      <c r="I355" s="516"/>
      <c r="J355" s="516"/>
      <c r="K355" s="516"/>
      <c r="L355" s="517"/>
      <c r="M355" s="518"/>
      <c r="N355" s="649"/>
    </row>
    <row r="356" spans="1:14" ht="13.15" customHeight="1">
      <c r="A356" s="502">
        <v>44864</v>
      </c>
      <c r="B356" s="519" t="s">
        <v>2</v>
      </c>
      <c r="C356" s="519"/>
      <c r="D356" s="519" t="s">
        <v>3</v>
      </c>
      <c r="E356" s="558"/>
      <c r="F356" s="559"/>
      <c r="G356" s="560" t="s">
        <v>4</v>
      </c>
      <c r="H356" s="727" t="s">
        <v>5</v>
      </c>
      <c r="I356" s="728"/>
      <c r="J356" s="728"/>
      <c r="K356" s="560" t="s">
        <v>6</v>
      </c>
      <c r="L356" s="523" t="s">
        <v>763</v>
      </c>
      <c r="M356" s="519" t="s">
        <v>765</v>
      </c>
      <c r="N356" s="519" t="s">
        <v>766</v>
      </c>
    </row>
    <row r="357" spans="1:14" ht="13.15" customHeight="1">
      <c r="A357" s="530" t="s">
        <v>109</v>
      </c>
      <c r="B357" s="608" t="s">
        <v>66</v>
      </c>
      <c r="C357" s="608"/>
      <c r="D357" s="562">
        <v>0.39583333333333331</v>
      </c>
      <c r="E357" s="563"/>
      <c r="F357" s="595"/>
      <c r="G357" s="527" t="s">
        <v>755</v>
      </c>
      <c r="H357" s="596"/>
      <c r="I357" s="528" t="s">
        <v>10</v>
      </c>
      <c r="J357" s="596"/>
      <c r="K357" s="625" t="s">
        <v>756</v>
      </c>
      <c r="L357" s="731" t="s">
        <v>754</v>
      </c>
      <c r="M357" s="590"/>
      <c r="N357" s="653"/>
    </row>
    <row r="358" spans="1:14" ht="13.15" customHeight="1">
      <c r="A358" s="530"/>
      <c r="B358" s="599" t="s">
        <v>762</v>
      </c>
      <c r="C358" s="599"/>
      <c r="D358" s="572">
        <v>0.4375</v>
      </c>
      <c r="E358" s="573"/>
      <c r="F358" s="600"/>
      <c r="G358" s="532" t="s">
        <v>758</v>
      </c>
      <c r="H358" s="534"/>
      <c r="I358" s="534" t="s">
        <v>10</v>
      </c>
      <c r="J358" s="534"/>
      <c r="K358" s="655" t="s">
        <v>759</v>
      </c>
      <c r="L358" s="732"/>
      <c r="M358" s="616" t="s">
        <v>756</v>
      </c>
      <c r="N358" s="658"/>
    </row>
    <row r="359" spans="1:14" ht="13.15" customHeight="1">
      <c r="A359" s="657"/>
      <c r="B359" s="599"/>
      <c r="C359" s="599"/>
      <c r="D359" s="572">
        <v>0.47916666666666669</v>
      </c>
      <c r="E359" s="573"/>
      <c r="F359" s="600"/>
      <c r="G359" s="603" t="s">
        <v>756</v>
      </c>
      <c r="H359" s="534"/>
      <c r="I359" s="534" t="s">
        <v>10</v>
      </c>
      <c r="J359" s="534"/>
      <c r="K359" s="655" t="s">
        <v>757</v>
      </c>
      <c r="L359" s="732"/>
      <c r="M359" s="591"/>
      <c r="N359" s="658"/>
    </row>
    <row r="360" spans="1:14" ht="13.15" customHeight="1">
      <c r="A360" s="657"/>
      <c r="B360" s="571"/>
      <c r="C360" s="571"/>
      <c r="D360" s="572">
        <v>0.52083333333333337</v>
      </c>
      <c r="E360" s="573"/>
      <c r="F360" s="600"/>
      <c r="G360" s="532" t="s">
        <v>759</v>
      </c>
      <c r="H360" s="534"/>
      <c r="I360" s="534" t="s">
        <v>10</v>
      </c>
      <c r="J360" s="534"/>
      <c r="K360" s="655" t="s">
        <v>755</v>
      </c>
      <c r="L360" s="732"/>
      <c r="M360" s="591"/>
      <c r="N360" s="658"/>
    </row>
    <row r="361" spans="1:14" ht="13.15" customHeight="1">
      <c r="A361" s="663"/>
      <c r="B361" s="580"/>
      <c r="C361" s="580"/>
      <c r="D361" s="581">
        <v>0.5625</v>
      </c>
      <c r="E361" s="582"/>
      <c r="F361" s="604"/>
      <c r="G361" s="552" t="s">
        <v>757</v>
      </c>
      <c r="H361" s="605"/>
      <c r="I361" s="553" t="s">
        <v>10</v>
      </c>
      <c r="J361" s="605"/>
      <c r="K361" s="661" t="s">
        <v>758</v>
      </c>
      <c r="L361" s="733"/>
      <c r="M361" s="607"/>
      <c r="N361" s="664" t="s">
        <v>756</v>
      </c>
    </row>
    <row r="362" spans="1:14" ht="12.75" customHeight="1">
      <c r="A362" s="514" t="s">
        <v>299</v>
      </c>
      <c r="B362" s="515" t="s">
        <v>243</v>
      </c>
      <c r="C362" s="516"/>
      <c r="D362" s="520"/>
      <c r="E362" s="520"/>
      <c r="F362" s="520"/>
      <c r="G362" s="557"/>
      <c r="H362" s="516"/>
      <c r="I362" s="516"/>
      <c r="J362" s="516"/>
      <c r="K362" s="516"/>
      <c r="L362" s="517"/>
      <c r="M362" s="518"/>
      <c r="N362" s="518"/>
    </row>
    <row r="363" spans="1:14" ht="13.15" customHeight="1">
      <c r="A363" s="502">
        <v>44868</v>
      </c>
      <c r="B363" s="503" t="s">
        <v>71</v>
      </c>
      <c r="C363" s="503"/>
      <c r="D363" s="525">
        <v>0.29166666666666669</v>
      </c>
      <c r="E363" s="525"/>
      <c r="F363" s="526"/>
      <c r="G363" s="628"/>
      <c r="H363" s="629"/>
      <c r="I363" s="630" t="s">
        <v>108</v>
      </c>
      <c r="J363" s="629"/>
      <c r="K363" s="631"/>
      <c r="L363" s="506"/>
      <c r="M363" s="507"/>
      <c r="N363" s="507"/>
    </row>
    <row r="364" spans="1:14" ht="13.15" customHeight="1">
      <c r="A364" s="530" t="s">
        <v>257</v>
      </c>
      <c r="B364" s="531"/>
      <c r="C364" s="531"/>
      <c r="D364" s="525">
        <v>0.3263888888888889</v>
      </c>
      <c r="E364" s="525"/>
      <c r="F364" s="526"/>
      <c r="G364" s="628"/>
      <c r="H364" s="629"/>
      <c r="I364" s="629" t="s">
        <v>10</v>
      </c>
      <c r="J364" s="629"/>
      <c r="K364" s="631"/>
      <c r="L364" s="506"/>
      <c r="M364" s="507"/>
      <c r="N364" s="507"/>
    </row>
    <row r="365" spans="1:14" ht="13.15" customHeight="1">
      <c r="A365" s="570"/>
      <c r="B365" s="538"/>
      <c r="C365" s="538"/>
      <c r="D365" s="445">
        <f t="shared" ref="D365:D370" si="25">IF(E364&lt;&gt;"",D364+E364,0)</f>
        <v>0</v>
      </c>
      <c r="E365" s="445"/>
      <c r="F365" s="446"/>
      <c r="G365" s="632"/>
      <c r="H365" s="633"/>
      <c r="I365" s="633" t="s">
        <v>10</v>
      </c>
      <c r="J365" s="633"/>
      <c r="K365" s="634"/>
      <c r="L365" s="536"/>
      <c r="M365" s="537"/>
      <c r="N365" s="537"/>
    </row>
    <row r="366" spans="1:14" ht="13.15" customHeight="1">
      <c r="A366" s="530"/>
      <c r="B366" s="538"/>
      <c r="C366" s="538"/>
      <c r="D366" s="445">
        <f t="shared" si="25"/>
        <v>0</v>
      </c>
      <c r="E366" s="445"/>
      <c r="F366" s="446"/>
      <c r="G366" s="632"/>
      <c r="H366" s="633"/>
      <c r="I366" s="633" t="s">
        <v>10</v>
      </c>
      <c r="J366" s="633"/>
      <c r="K366" s="634"/>
      <c r="L366" s="536"/>
      <c r="M366" s="536"/>
      <c r="N366" s="536"/>
    </row>
    <row r="367" spans="1:14" ht="13.15" customHeight="1">
      <c r="A367" s="530"/>
      <c r="B367" s="538"/>
      <c r="C367" s="538"/>
      <c r="D367" s="445">
        <f t="shared" si="25"/>
        <v>0</v>
      </c>
      <c r="E367" s="445"/>
      <c r="F367" s="446"/>
      <c r="G367" s="632"/>
      <c r="H367" s="633"/>
      <c r="I367" s="633" t="s">
        <v>10</v>
      </c>
      <c r="J367" s="633"/>
      <c r="K367" s="634"/>
      <c r="L367" s="536"/>
      <c r="M367" s="536"/>
      <c r="N367" s="536"/>
    </row>
    <row r="368" spans="1:14" ht="13.15" customHeight="1">
      <c r="A368" s="530"/>
      <c r="B368" s="538"/>
      <c r="C368" s="538"/>
      <c r="D368" s="445">
        <f t="shared" si="25"/>
        <v>0</v>
      </c>
      <c r="E368" s="445"/>
      <c r="F368" s="446"/>
      <c r="G368" s="635"/>
      <c r="H368" s="636"/>
      <c r="I368" s="636" t="s">
        <v>10</v>
      </c>
      <c r="J368" s="636"/>
      <c r="K368" s="637"/>
      <c r="L368" s="550"/>
      <c r="M368" s="545"/>
      <c r="N368" s="545"/>
    </row>
    <row r="369" spans="1:14" ht="13.15" customHeight="1">
      <c r="A369" s="530"/>
      <c r="B369" s="538"/>
      <c r="C369" s="538"/>
      <c r="D369" s="445">
        <f t="shared" si="25"/>
        <v>0</v>
      </c>
      <c r="E369" s="445"/>
      <c r="F369" s="446"/>
      <c r="G369" s="635"/>
      <c r="H369" s="636"/>
      <c r="I369" s="636" t="s">
        <v>10</v>
      </c>
      <c r="J369" s="636"/>
      <c r="K369" s="637"/>
      <c r="L369" s="550"/>
      <c r="M369" s="545"/>
      <c r="N369" s="545"/>
    </row>
    <row r="370" spans="1:14" ht="13.15" customHeight="1">
      <c r="A370" s="530"/>
      <c r="B370" s="538"/>
      <c r="C370" s="538"/>
      <c r="D370" s="445">
        <f t="shared" si="25"/>
        <v>0</v>
      </c>
      <c r="E370" s="445"/>
      <c r="F370" s="446"/>
      <c r="G370" s="635"/>
      <c r="H370" s="636"/>
      <c r="I370" s="636" t="s">
        <v>10</v>
      </c>
      <c r="J370" s="636"/>
      <c r="K370" s="637"/>
      <c r="L370" s="550"/>
      <c r="M370" s="551"/>
      <c r="N370" s="551"/>
    </row>
    <row r="371" spans="1:14" ht="13.15" customHeight="1">
      <c r="A371" s="530"/>
      <c r="B371" s="538"/>
      <c r="C371" s="538"/>
      <c r="D371" s="469">
        <f>IF(E370&lt;&gt;"",D370+E370,0)</f>
        <v>0</v>
      </c>
      <c r="E371" s="446"/>
      <c r="F371" s="546"/>
      <c r="G371" s="638"/>
      <c r="H371" s="639"/>
      <c r="I371" s="639" t="s">
        <v>10</v>
      </c>
      <c r="J371" s="639"/>
      <c r="K371" s="640"/>
      <c r="L371" s="641"/>
      <c r="M371" s="556"/>
      <c r="N371" s="556"/>
    </row>
    <row r="372" spans="1:14" ht="13.15" customHeight="1">
      <c r="A372" s="593"/>
      <c r="B372" s="642"/>
      <c r="C372" s="642"/>
      <c r="D372" s="619">
        <f>IF(E371&lt;&gt;"",D371+E371,0)</f>
        <v>0</v>
      </c>
      <c r="E372" s="619"/>
      <c r="F372" s="620"/>
      <c r="G372" s="643"/>
      <c r="H372" s="630"/>
      <c r="I372" s="630" t="s">
        <v>80</v>
      </c>
      <c r="J372" s="630"/>
      <c r="K372" s="644"/>
      <c r="L372" s="645"/>
      <c r="M372" s="646"/>
      <c r="N372" s="646"/>
    </row>
    <row r="373" spans="1:14" ht="12.75" customHeight="1">
      <c r="A373" s="514" t="s">
        <v>300</v>
      </c>
      <c r="B373" s="515" t="s">
        <v>243</v>
      </c>
      <c r="C373" s="516"/>
      <c r="D373" s="520"/>
      <c r="E373" s="520"/>
      <c r="F373" s="520"/>
      <c r="G373" s="557"/>
      <c r="H373" s="516"/>
      <c r="I373" s="516"/>
      <c r="J373" s="516"/>
      <c r="K373" s="516"/>
      <c r="L373" s="517"/>
      <c r="M373" s="518"/>
      <c r="N373" s="518"/>
    </row>
    <row r="374" spans="1:14" ht="13.15" customHeight="1">
      <c r="A374" s="502">
        <v>44871</v>
      </c>
      <c r="B374" s="503" t="s">
        <v>71</v>
      </c>
      <c r="C374" s="503"/>
      <c r="D374" s="525">
        <v>0.29166666666666669</v>
      </c>
      <c r="E374" s="525"/>
      <c r="F374" s="526"/>
      <c r="G374" s="628"/>
      <c r="H374" s="629"/>
      <c r="I374" s="630" t="s">
        <v>108</v>
      </c>
      <c r="J374" s="629"/>
      <c r="K374" s="631"/>
      <c r="L374" s="506"/>
      <c r="M374" s="507"/>
      <c r="N374" s="507"/>
    </row>
    <row r="375" spans="1:14" ht="13.15" customHeight="1">
      <c r="A375" s="530" t="s">
        <v>109</v>
      </c>
      <c r="B375" s="531"/>
      <c r="C375" s="531"/>
      <c r="D375" s="525">
        <v>0.3263888888888889</v>
      </c>
      <c r="E375" s="525"/>
      <c r="F375" s="526"/>
      <c r="G375" s="628"/>
      <c r="H375" s="629"/>
      <c r="I375" s="629" t="s">
        <v>10</v>
      </c>
      <c r="J375" s="629"/>
      <c r="K375" s="631"/>
      <c r="L375" s="506"/>
      <c r="M375" s="507"/>
      <c r="N375" s="507"/>
    </row>
    <row r="376" spans="1:14" ht="13.15" customHeight="1">
      <c r="A376" s="570"/>
      <c r="B376" s="538"/>
      <c r="C376" s="538"/>
      <c r="D376" s="445">
        <f t="shared" ref="D376:D379" si="26">IF(E375&lt;&gt;"",D375+E375,0)</f>
        <v>0</v>
      </c>
      <c r="E376" s="445"/>
      <c r="F376" s="446"/>
      <c r="G376" s="632"/>
      <c r="H376" s="633"/>
      <c r="I376" s="633" t="s">
        <v>10</v>
      </c>
      <c r="J376" s="633"/>
      <c r="K376" s="634"/>
      <c r="L376" s="536"/>
      <c r="M376" s="537"/>
      <c r="N376" s="537"/>
    </row>
    <row r="377" spans="1:14" ht="13.15" customHeight="1">
      <c r="A377" s="530"/>
      <c r="B377" s="538"/>
      <c r="C377" s="538"/>
      <c r="D377" s="445">
        <f t="shared" si="26"/>
        <v>0</v>
      </c>
      <c r="E377" s="445"/>
      <c r="F377" s="446"/>
      <c r="G377" s="632"/>
      <c r="H377" s="633"/>
      <c r="I377" s="633" t="s">
        <v>10</v>
      </c>
      <c r="J377" s="633"/>
      <c r="K377" s="634"/>
      <c r="L377" s="536"/>
      <c r="M377" s="536"/>
      <c r="N377" s="536"/>
    </row>
    <row r="378" spans="1:14" ht="13.15" customHeight="1">
      <c r="A378" s="530"/>
      <c r="B378" s="538"/>
      <c r="C378" s="538"/>
      <c r="D378" s="445">
        <f t="shared" si="26"/>
        <v>0</v>
      </c>
      <c r="E378" s="445"/>
      <c r="F378" s="446"/>
      <c r="G378" s="632"/>
      <c r="H378" s="633"/>
      <c r="I378" s="633" t="s">
        <v>10</v>
      </c>
      <c r="J378" s="633"/>
      <c r="K378" s="634"/>
      <c r="L378" s="536"/>
      <c r="M378" s="536"/>
      <c r="N378" s="536"/>
    </row>
    <row r="379" spans="1:14" ht="13.15" customHeight="1">
      <c r="A379" s="530"/>
      <c r="B379" s="538"/>
      <c r="C379" s="538"/>
      <c r="D379" s="445">
        <f t="shared" si="26"/>
        <v>0</v>
      </c>
      <c r="E379" s="445"/>
      <c r="F379" s="446"/>
      <c r="G379" s="635"/>
      <c r="H379" s="636"/>
      <c r="I379" s="636" t="s">
        <v>10</v>
      </c>
      <c r="J379" s="636"/>
      <c r="K379" s="637"/>
      <c r="L379" s="550"/>
      <c r="M379" s="545"/>
      <c r="N379" s="545"/>
    </row>
    <row r="380" spans="1:14" ht="13.15" customHeight="1">
      <c r="A380" s="593"/>
      <c r="B380" s="642"/>
      <c r="C380" s="642"/>
      <c r="D380" s="619">
        <f>IF(E379&lt;&gt;"",D379+E379,0)</f>
        <v>0</v>
      </c>
      <c r="E380" s="619"/>
      <c r="F380" s="620"/>
      <c r="G380" s="643"/>
      <c r="H380" s="630"/>
      <c r="I380" s="630" t="s">
        <v>80</v>
      </c>
      <c r="J380" s="630"/>
      <c r="K380" s="644"/>
      <c r="L380" s="645"/>
      <c r="M380" s="646"/>
      <c r="N380" s="646"/>
    </row>
    <row r="381" spans="1:14" ht="12.75" customHeight="1">
      <c r="A381" s="514" t="s">
        <v>301</v>
      </c>
      <c r="B381" s="515" t="s">
        <v>259</v>
      </c>
      <c r="C381" s="516"/>
      <c r="D381" s="520"/>
      <c r="E381" s="520"/>
      <c r="F381" s="520"/>
      <c r="G381" s="557"/>
      <c r="H381" s="516"/>
      <c r="I381" s="516"/>
      <c r="J381" s="516"/>
      <c r="K381" s="516"/>
      <c r="L381" s="517"/>
      <c r="M381" s="518"/>
      <c r="N381" s="518"/>
    </row>
    <row r="382" spans="1:14" ht="13.15" customHeight="1">
      <c r="A382" s="502">
        <v>44878</v>
      </c>
      <c r="B382" s="503" t="s">
        <v>71</v>
      </c>
      <c r="C382" s="503"/>
      <c r="D382" s="525">
        <v>0.29166666666666669</v>
      </c>
      <c r="E382" s="525"/>
      <c r="F382" s="526"/>
      <c r="G382" s="628"/>
      <c r="H382" s="629"/>
      <c r="I382" s="630" t="s">
        <v>108</v>
      </c>
      <c r="J382" s="629"/>
      <c r="K382" s="631"/>
      <c r="L382" s="506"/>
      <c r="M382" s="507"/>
      <c r="N382" s="507"/>
    </row>
    <row r="383" spans="1:14" ht="13.15" customHeight="1">
      <c r="A383" s="530" t="s">
        <v>109</v>
      </c>
      <c r="B383" s="531"/>
      <c r="C383" s="531"/>
      <c r="D383" s="525">
        <v>0.3263888888888889</v>
      </c>
      <c r="E383" s="525"/>
      <c r="F383" s="526"/>
      <c r="G383" s="628"/>
      <c r="H383" s="629"/>
      <c r="I383" s="629" t="s">
        <v>10</v>
      </c>
      <c r="J383" s="629"/>
      <c r="K383" s="631"/>
      <c r="L383" s="506"/>
      <c r="M383" s="507"/>
      <c r="N383" s="507"/>
    </row>
    <row r="384" spans="1:14" ht="13.15" customHeight="1">
      <c r="A384" s="570"/>
      <c r="B384" s="538"/>
      <c r="C384" s="538"/>
      <c r="D384" s="445">
        <f t="shared" ref="D384:D387" si="27">IF(E383&lt;&gt;"",D383+E383,0)</f>
        <v>0</v>
      </c>
      <c r="E384" s="445"/>
      <c r="F384" s="446"/>
      <c r="G384" s="632"/>
      <c r="H384" s="633"/>
      <c r="I384" s="633" t="s">
        <v>10</v>
      </c>
      <c r="J384" s="633"/>
      <c r="K384" s="634"/>
      <c r="L384" s="536"/>
      <c r="M384" s="537"/>
      <c r="N384" s="537"/>
    </row>
    <row r="385" spans="1:18" ht="13.15" customHeight="1">
      <c r="A385" s="570"/>
      <c r="B385" s="538"/>
      <c r="C385" s="538"/>
      <c r="D385" s="445">
        <f t="shared" si="27"/>
        <v>0</v>
      </c>
      <c r="E385" s="445"/>
      <c r="F385" s="446"/>
      <c r="G385" s="632"/>
      <c r="H385" s="633"/>
      <c r="I385" s="633" t="s">
        <v>10</v>
      </c>
      <c r="J385" s="633"/>
      <c r="K385" s="634"/>
      <c r="L385" s="536"/>
      <c r="M385" s="537"/>
      <c r="N385" s="537"/>
    </row>
    <row r="386" spans="1:18" ht="13.15" customHeight="1">
      <c r="A386" s="530"/>
      <c r="B386" s="538"/>
      <c r="C386" s="538"/>
      <c r="D386" s="445">
        <f t="shared" si="27"/>
        <v>0</v>
      </c>
      <c r="E386" s="445"/>
      <c r="F386" s="446"/>
      <c r="G386" s="632"/>
      <c r="H386" s="633"/>
      <c r="I386" s="633" t="s">
        <v>10</v>
      </c>
      <c r="J386" s="633"/>
      <c r="K386" s="634"/>
      <c r="L386" s="536"/>
      <c r="M386" s="536"/>
      <c r="N386" s="536"/>
    </row>
    <row r="387" spans="1:18" ht="13.15" customHeight="1">
      <c r="A387" s="530"/>
      <c r="B387" s="538"/>
      <c r="C387" s="538"/>
      <c r="D387" s="445">
        <f t="shared" si="27"/>
        <v>0</v>
      </c>
      <c r="E387" s="445"/>
      <c r="F387" s="446"/>
      <c r="G387" s="632"/>
      <c r="H387" s="633"/>
      <c r="I387" s="633" t="s">
        <v>10</v>
      </c>
      <c r="J387" s="633"/>
      <c r="K387" s="634"/>
      <c r="L387" s="536"/>
      <c r="M387" s="536"/>
      <c r="N387" s="536"/>
    </row>
    <row r="388" spans="1:18" ht="13.15" customHeight="1">
      <c r="A388" s="593"/>
      <c r="B388" s="642"/>
      <c r="C388" s="642"/>
      <c r="D388" s="619">
        <v>0.61111111111111105</v>
      </c>
      <c r="E388" s="619"/>
      <c r="F388" s="620"/>
      <c r="G388" s="643"/>
      <c r="H388" s="630"/>
      <c r="I388" s="630" t="s">
        <v>260</v>
      </c>
      <c r="J388" s="630"/>
      <c r="K388" s="644"/>
      <c r="L388" s="645"/>
      <c r="M388" s="646"/>
      <c r="N388" s="646"/>
    </row>
    <row r="389" spans="1:18" ht="13.15" customHeight="1">
      <c r="A389" s="495"/>
      <c r="B389" s="496"/>
      <c r="C389" s="496"/>
      <c r="D389" s="497"/>
      <c r="E389" s="497"/>
      <c r="F389" s="497"/>
      <c r="G389" s="498" t="s">
        <v>249</v>
      </c>
      <c r="H389" s="499"/>
      <c r="I389" s="499"/>
      <c r="J389" s="499"/>
      <c r="K389" s="500"/>
      <c r="L389" s="500"/>
      <c r="M389" s="501"/>
      <c r="N389" s="501"/>
      <c r="O389" s="72"/>
      <c r="P389" s="75"/>
      <c r="Q389" s="75"/>
      <c r="R389" s="75"/>
    </row>
    <row r="390" spans="1:18" ht="13.15" customHeight="1">
      <c r="A390" s="502">
        <v>44884</v>
      </c>
      <c r="B390" s="503" t="s">
        <v>118</v>
      </c>
      <c r="C390" s="503"/>
      <c r="D390" s="504">
        <v>0.375</v>
      </c>
      <c r="E390" s="505"/>
      <c r="F390" s="505"/>
      <c r="G390" s="721" t="s">
        <v>247</v>
      </c>
      <c r="H390" s="722"/>
      <c r="I390" s="722"/>
      <c r="J390" s="722"/>
      <c r="K390" s="723"/>
      <c r="L390" s="506"/>
      <c r="M390" s="507"/>
      <c r="N390" s="507"/>
      <c r="O390" s="94"/>
      <c r="P390" s="75"/>
      <c r="Q390" s="75"/>
      <c r="R390" s="75"/>
    </row>
    <row r="391" spans="1:18" ht="13.15" customHeight="1">
      <c r="A391" s="508" t="s">
        <v>21</v>
      </c>
      <c r="B391" s="509" t="s">
        <v>270</v>
      </c>
      <c r="C391" s="509"/>
      <c r="D391" s="510">
        <v>0.625</v>
      </c>
      <c r="E391" s="511"/>
      <c r="F391" s="511"/>
      <c r="G391" s="724" t="s">
        <v>248</v>
      </c>
      <c r="H391" s="725"/>
      <c r="I391" s="725"/>
      <c r="J391" s="725"/>
      <c r="K391" s="726"/>
      <c r="L391" s="512"/>
      <c r="M391" s="513"/>
      <c r="N391" s="513"/>
      <c r="O391" s="94"/>
      <c r="P391" s="75"/>
      <c r="Q391" s="75"/>
      <c r="R391" s="75"/>
    </row>
    <row r="392" spans="1:18" ht="12.75" customHeight="1">
      <c r="A392" s="514" t="s">
        <v>302</v>
      </c>
      <c r="B392" s="515" t="s">
        <v>259</v>
      </c>
      <c r="C392" s="516"/>
      <c r="D392" s="520"/>
      <c r="E392" s="520"/>
      <c r="F392" s="520"/>
      <c r="G392" s="557"/>
      <c r="H392" s="516"/>
      <c r="I392" s="516"/>
      <c r="J392" s="516"/>
      <c r="K392" s="516"/>
      <c r="L392" s="517"/>
      <c r="M392" s="518"/>
      <c r="N392" s="518"/>
    </row>
    <row r="393" spans="1:18" ht="13.15" customHeight="1">
      <c r="A393" s="502">
        <v>44888</v>
      </c>
      <c r="B393" s="503" t="s">
        <v>71</v>
      </c>
      <c r="C393" s="503"/>
      <c r="D393" s="525">
        <v>0.29166666666666669</v>
      </c>
      <c r="E393" s="525"/>
      <c r="F393" s="526"/>
      <c r="G393" s="628"/>
      <c r="H393" s="629"/>
      <c r="I393" s="630" t="s">
        <v>108</v>
      </c>
      <c r="J393" s="629"/>
      <c r="K393" s="631"/>
      <c r="L393" s="506"/>
      <c r="M393" s="507"/>
      <c r="N393" s="507"/>
    </row>
    <row r="394" spans="1:18" ht="13.15" customHeight="1">
      <c r="A394" s="530" t="s">
        <v>261</v>
      </c>
      <c r="B394" s="531"/>
      <c r="C394" s="531"/>
      <c r="D394" s="525">
        <v>0.3263888888888889</v>
      </c>
      <c r="E394" s="525"/>
      <c r="F394" s="526"/>
      <c r="G394" s="628"/>
      <c r="H394" s="629"/>
      <c r="I394" s="629" t="s">
        <v>10</v>
      </c>
      <c r="J394" s="629"/>
      <c r="K394" s="631"/>
      <c r="L394" s="506"/>
      <c r="M394" s="507"/>
      <c r="N394" s="507"/>
    </row>
    <row r="395" spans="1:18" ht="13.15" customHeight="1">
      <c r="A395" s="570"/>
      <c r="B395" s="538"/>
      <c r="C395" s="538"/>
      <c r="D395" s="445">
        <f t="shared" ref="D395:D398" si="28">IF(E394&lt;&gt;"",D394+E394,0)</f>
        <v>0</v>
      </c>
      <c r="E395" s="445"/>
      <c r="F395" s="446"/>
      <c r="G395" s="632"/>
      <c r="H395" s="633"/>
      <c r="I395" s="633" t="s">
        <v>10</v>
      </c>
      <c r="J395" s="633"/>
      <c r="K395" s="634"/>
      <c r="L395" s="536"/>
      <c r="M395" s="537"/>
      <c r="N395" s="537"/>
    </row>
    <row r="396" spans="1:18" ht="13.15" customHeight="1">
      <c r="A396" s="530"/>
      <c r="B396" s="538"/>
      <c r="C396" s="538"/>
      <c r="D396" s="445">
        <f t="shared" si="28"/>
        <v>0</v>
      </c>
      <c r="E396" s="445"/>
      <c r="F396" s="446"/>
      <c r="G396" s="632"/>
      <c r="H396" s="633"/>
      <c r="I396" s="633" t="s">
        <v>10</v>
      </c>
      <c r="J396" s="633"/>
      <c r="K396" s="634"/>
      <c r="L396" s="536"/>
      <c r="M396" s="536"/>
      <c r="N396" s="536"/>
    </row>
    <row r="397" spans="1:18" ht="13.15" customHeight="1">
      <c r="A397" s="530"/>
      <c r="B397" s="538"/>
      <c r="C397" s="538"/>
      <c r="D397" s="445">
        <f t="shared" si="28"/>
        <v>0</v>
      </c>
      <c r="E397" s="445"/>
      <c r="F397" s="446"/>
      <c r="G397" s="632"/>
      <c r="H397" s="633"/>
      <c r="I397" s="633" t="s">
        <v>10</v>
      </c>
      <c r="J397" s="633"/>
      <c r="K397" s="634"/>
      <c r="L397" s="536"/>
      <c r="M397" s="536"/>
      <c r="N397" s="536"/>
    </row>
    <row r="398" spans="1:18" ht="13.15" customHeight="1">
      <c r="A398" s="530"/>
      <c r="B398" s="538"/>
      <c r="C398" s="538"/>
      <c r="D398" s="445">
        <f t="shared" si="28"/>
        <v>0</v>
      </c>
      <c r="E398" s="445"/>
      <c r="F398" s="446"/>
      <c r="G398" s="632"/>
      <c r="H398" s="633"/>
      <c r="I398" s="633" t="s">
        <v>10</v>
      </c>
      <c r="J398" s="633"/>
      <c r="K398" s="634"/>
      <c r="L398" s="536"/>
      <c r="M398" s="536"/>
      <c r="N398" s="536"/>
    </row>
    <row r="399" spans="1:18" ht="13.15" customHeight="1">
      <c r="A399" s="593"/>
      <c r="B399" s="642"/>
      <c r="C399" s="642"/>
      <c r="D399" s="619">
        <v>0.61111111111111105</v>
      </c>
      <c r="E399" s="619"/>
      <c r="F399" s="620"/>
      <c r="G399" s="643"/>
      <c r="H399" s="630"/>
      <c r="I399" s="630" t="s">
        <v>260</v>
      </c>
      <c r="J399" s="630"/>
      <c r="K399" s="644"/>
      <c r="L399" s="645"/>
      <c r="M399" s="646"/>
      <c r="N399" s="646"/>
    </row>
    <row r="400" spans="1:18" ht="12.75" customHeight="1">
      <c r="A400" s="514" t="s">
        <v>303</v>
      </c>
      <c r="B400" s="515" t="s">
        <v>259</v>
      </c>
      <c r="C400" s="516"/>
      <c r="D400" s="520"/>
      <c r="E400" s="520"/>
      <c r="F400" s="520"/>
      <c r="G400" s="557"/>
      <c r="H400" s="516"/>
      <c r="I400" s="516"/>
      <c r="J400" s="516"/>
      <c r="K400" s="516"/>
      <c r="L400" s="517"/>
      <c r="M400" s="518"/>
      <c r="N400" s="518"/>
    </row>
    <row r="401" spans="1:14" ht="13.15" customHeight="1">
      <c r="A401" s="502">
        <v>44892</v>
      </c>
      <c r="B401" s="503" t="s">
        <v>71</v>
      </c>
      <c r="C401" s="503"/>
      <c r="D401" s="525">
        <v>0.29166666666666669</v>
      </c>
      <c r="E401" s="525"/>
      <c r="F401" s="526"/>
      <c r="G401" s="628"/>
      <c r="H401" s="629"/>
      <c r="I401" s="630" t="s">
        <v>108</v>
      </c>
      <c r="J401" s="629"/>
      <c r="K401" s="631"/>
      <c r="L401" s="506"/>
      <c r="M401" s="507"/>
      <c r="N401" s="507"/>
    </row>
    <row r="402" spans="1:14" ht="13.15" customHeight="1">
      <c r="A402" s="530" t="s">
        <v>109</v>
      </c>
      <c r="B402" s="531"/>
      <c r="C402" s="531"/>
      <c r="D402" s="525">
        <v>0.3263888888888889</v>
      </c>
      <c r="E402" s="525"/>
      <c r="F402" s="526"/>
      <c r="G402" s="628"/>
      <c r="H402" s="629"/>
      <c r="I402" s="629" t="s">
        <v>10</v>
      </c>
      <c r="J402" s="629"/>
      <c r="K402" s="631"/>
      <c r="L402" s="506"/>
      <c r="M402" s="507"/>
      <c r="N402" s="507"/>
    </row>
    <row r="403" spans="1:14" ht="13.15" customHeight="1">
      <c r="A403" s="570"/>
      <c r="B403" s="538"/>
      <c r="C403" s="538"/>
      <c r="D403" s="445">
        <f t="shared" ref="D403:D406" si="29">IF(E402&lt;&gt;"",D402+E402,0)</f>
        <v>0</v>
      </c>
      <c r="E403" s="445"/>
      <c r="F403" s="446"/>
      <c r="G403" s="632"/>
      <c r="H403" s="633"/>
      <c r="I403" s="633" t="s">
        <v>10</v>
      </c>
      <c r="J403" s="633"/>
      <c r="K403" s="634"/>
      <c r="L403" s="536"/>
      <c r="M403" s="537"/>
      <c r="N403" s="537"/>
    </row>
    <row r="404" spans="1:14" ht="13.15" customHeight="1">
      <c r="A404" s="570"/>
      <c r="B404" s="538"/>
      <c r="C404" s="538"/>
      <c r="D404" s="445">
        <f t="shared" si="29"/>
        <v>0</v>
      </c>
      <c r="E404" s="445"/>
      <c r="F404" s="446"/>
      <c r="G404" s="632"/>
      <c r="H404" s="633"/>
      <c r="I404" s="633" t="s">
        <v>10</v>
      </c>
      <c r="J404" s="633"/>
      <c r="K404" s="634"/>
      <c r="L404" s="536"/>
      <c r="M404" s="537"/>
      <c r="N404" s="537"/>
    </row>
    <row r="405" spans="1:14" ht="13.15" customHeight="1">
      <c r="A405" s="530"/>
      <c r="B405" s="538"/>
      <c r="C405" s="538"/>
      <c r="D405" s="445">
        <f t="shared" si="29"/>
        <v>0</v>
      </c>
      <c r="E405" s="445"/>
      <c r="F405" s="446"/>
      <c r="G405" s="632"/>
      <c r="H405" s="633"/>
      <c r="I405" s="633" t="s">
        <v>10</v>
      </c>
      <c r="J405" s="633"/>
      <c r="K405" s="634"/>
      <c r="L405" s="536"/>
      <c r="M405" s="536"/>
      <c r="N405" s="536"/>
    </row>
    <row r="406" spans="1:14" ht="13.15" customHeight="1">
      <c r="A406" s="530"/>
      <c r="B406" s="538"/>
      <c r="C406" s="538"/>
      <c r="D406" s="445">
        <f t="shared" si="29"/>
        <v>0</v>
      </c>
      <c r="E406" s="445"/>
      <c r="F406" s="446"/>
      <c r="G406" s="632"/>
      <c r="H406" s="633"/>
      <c r="I406" s="633" t="s">
        <v>10</v>
      </c>
      <c r="J406" s="633"/>
      <c r="K406" s="634"/>
      <c r="L406" s="536"/>
      <c r="M406" s="536"/>
      <c r="N406" s="536"/>
    </row>
    <row r="407" spans="1:14" ht="13.15" customHeight="1">
      <c r="A407" s="593"/>
      <c r="B407" s="642"/>
      <c r="C407" s="642"/>
      <c r="D407" s="619">
        <v>0.61111111111111105</v>
      </c>
      <c r="E407" s="619"/>
      <c r="F407" s="620"/>
      <c r="G407" s="643"/>
      <c r="H407" s="630"/>
      <c r="I407" s="630" t="s">
        <v>260</v>
      </c>
      <c r="J407" s="630"/>
      <c r="K407" s="644"/>
      <c r="L407" s="645"/>
      <c r="M407" s="646"/>
      <c r="N407" s="646"/>
    </row>
    <row r="408" spans="1:14" ht="12.75" customHeight="1">
      <c r="A408" s="5" t="s">
        <v>304</v>
      </c>
      <c r="B408" s="122" t="s">
        <v>262</v>
      </c>
      <c r="C408" s="45"/>
      <c r="D408" s="46"/>
      <c r="E408" s="46"/>
      <c r="F408" s="46"/>
      <c r="G408" s="355" t="s">
        <v>700</v>
      </c>
      <c r="H408" s="356"/>
      <c r="I408" s="356"/>
      <c r="J408" s="356"/>
      <c r="K408" s="356"/>
      <c r="L408" s="67"/>
      <c r="M408" s="47"/>
      <c r="N408" s="47"/>
    </row>
    <row r="409" spans="1:14" ht="13.15" customHeight="1">
      <c r="A409" s="6">
        <v>44899</v>
      </c>
      <c r="B409" s="51" t="s">
        <v>71</v>
      </c>
      <c r="C409" s="51"/>
      <c r="D409" s="11">
        <v>0.29166666666666669</v>
      </c>
      <c r="E409" s="11"/>
      <c r="F409" s="114"/>
      <c r="G409" s="349"/>
      <c r="H409" s="350"/>
      <c r="I409" s="351" t="s">
        <v>108</v>
      </c>
      <c r="J409" s="350"/>
      <c r="K409" s="352"/>
      <c r="L409" s="35"/>
      <c r="M409" s="9"/>
      <c r="N409" s="9"/>
    </row>
    <row r="410" spans="1:14" ht="13.15" customHeight="1">
      <c r="A410" s="2" t="s">
        <v>109</v>
      </c>
      <c r="B410" s="52"/>
      <c r="C410" s="35" t="s">
        <v>797</v>
      </c>
      <c r="D410" s="11">
        <v>0.3263888888888889</v>
      </c>
      <c r="E410" s="11">
        <v>4.1666666666666664E-2</v>
      </c>
      <c r="F410" s="114"/>
      <c r="G410" s="349" t="s">
        <v>64</v>
      </c>
      <c r="H410" s="350" t="s">
        <v>928</v>
      </c>
      <c r="I410" s="350" t="s">
        <v>10</v>
      </c>
      <c r="J410" s="350" t="s">
        <v>934</v>
      </c>
      <c r="K410" s="352" t="s">
        <v>682</v>
      </c>
      <c r="L410" s="35" t="s">
        <v>394</v>
      </c>
      <c r="M410" s="9"/>
      <c r="N410" s="9"/>
    </row>
    <row r="411" spans="1:14" ht="13.15" customHeight="1">
      <c r="A411" s="1"/>
      <c r="B411" s="66"/>
      <c r="C411" s="33" t="s">
        <v>794</v>
      </c>
      <c r="D411" s="10">
        <f>IF(E410&lt;&gt;"",D410+E410,0)</f>
        <v>0.36805555555555558</v>
      </c>
      <c r="E411" s="10">
        <v>4.1666666666666664E-2</v>
      </c>
      <c r="F411" s="115"/>
      <c r="G411" s="357" t="s">
        <v>679</v>
      </c>
      <c r="H411" s="353" t="s">
        <v>928</v>
      </c>
      <c r="I411" s="353" t="s">
        <v>10</v>
      </c>
      <c r="J411" s="353" t="s">
        <v>933</v>
      </c>
      <c r="K411" s="354" t="s">
        <v>681</v>
      </c>
      <c r="L411" s="33" t="s">
        <v>398</v>
      </c>
      <c r="M411" s="8"/>
      <c r="N411" s="8"/>
    </row>
    <row r="412" spans="1:14" ht="13.15" customHeight="1">
      <c r="A412" s="2"/>
      <c r="B412" s="66"/>
      <c r="C412" s="33" t="s">
        <v>808</v>
      </c>
      <c r="D412" s="10">
        <f>IF(E411&lt;&gt;"",D411+E411,0)</f>
        <v>0.40972222222222227</v>
      </c>
      <c r="E412" s="10">
        <v>4.5138888888888888E-2</v>
      </c>
      <c r="F412" s="115"/>
      <c r="G412" s="7"/>
      <c r="H412" s="40"/>
      <c r="I412" s="40" t="s">
        <v>10</v>
      </c>
      <c r="J412" s="40"/>
      <c r="K412" s="3"/>
      <c r="L412" s="33" t="s">
        <v>680</v>
      </c>
      <c r="M412" s="33"/>
      <c r="N412" s="33"/>
    </row>
    <row r="413" spans="1:14" ht="13.15" customHeight="1">
      <c r="A413" s="2"/>
      <c r="B413" s="66"/>
      <c r="C413" s="33" t="s">
        <v>584</v>
      </c>
      <c r="D413" s="10">
        <f t="shared" ref="D413" si="30">IF(E412&lt;&gt;"",D412+E412,0)</f>
        <v>0.45486111111111116</v>
      </c>
      <c r="E413" s="10">
        <v>6.25E-2</v>
      </c>
      <c r="F413" s="115"/>
      <c r="G413" s="7"/>
      <c r="H413" s="40"/>
      <c r="I413" s="40" t="s">
        <v>10</v>
      </c>
      <c r="J413" s="40"/>
      <c r="K413" s="3"/>
      <c r="L413" s="33" t="s">
        <v>404</v>
      </c>
      <c r="M413" s="33"/>
      <c r="N413" s="33"/>
    </row>
    <row r="414" spans="1:14" ht="13.15" customHeight="1">
      <c r="A414" s="2"/>
      <c r="B414" s="66"/>
      <c r="C414" s="33" t="s">
        <v>799</v>
      </c>
      <c r="D414" s="10">
        <f>IF(E413&lt;&gt;"",D413+E413,0)</f>
        <v>0.51736111111111116</v>
      </c>
      <c r="E414" s="10">
        <v>6.25E-2</v>
      </c>
      <c r="F414" s="115"/>
      <c r="G414" s="95"/>
      <c r="H414" s="42"/>
      <c r="I414" s="42" t="s">
        <v>10</v>
      </c>
      <c r="J414" s="42"/>
      <c r="K414" s="96"/>
      <c r="L414" s="43" t="s">
        <v>406</v>
      </c>
      <c r="M414" s="99"/>
      <c r="N414" s="99"/>
    </row>
    <row r="415" spans="1:14" ht="13.15" customHeight="1">
      <c r="A415" s="2"/>
      <c r="B415" s="66"/>
      <c r="C415" s="33" t="s">
        <v>792</v>
      </c>
      <c r="D415" s="10">
        <f t="shared" ref="D415:D417" si="31">IF(E414&lt;&gt;"",D414+E414,0)</f>
        <v>0.57986111111111116</v>
      </c>
      <c r="E415" s="10">
        <v>6.9444444444444434E-2</v>
      </c>
      <c r="F415" s="115" t="s">
        <v>711</v>
      </c>
      <c r="G415" s="95" t="s">
        <v>884</v>
      </c>
      <c r="H415" s="42" t="s">
        <v>928</v>
      </c>
      <c r="I415" s="42" t="s">
        <v>930</v>
      </c>
      <c r="J415" s="42" t="s">
        <v>929</v>
      </c>
      <c r="K415" s="96" t="s">
        <v>881</v>
      </c>
      <c r="L415" s="43" t="s">
        <v>429</v>
      </c>
      <c r="M415" s="99" t="s">
        <v>76</v>
      </c>
      <c r="N415" s="99" t="s">
        <v>883</v>
      </c>
    </row>
    <row r="416" spans="1:14" ht="13.15" customHeight="1">
      <c r="A416" s="2"/>
      <c r="B416" s="66"/>
      <c r="C416" s="33" t="s">
        <v>809</v>
      </c>
      <c r="D416" s="10">
        <f t="shared" si="31"/>
        <v>0.64930555555555558</v>
      </c>
      <c r="E416" s="10">
        <v>6.25E-2</v>
      </c>
      <c r="F416" s="115" t="s">
        <v>713</v>
      </c>
      <c r="G416" s="95" t="s">
        <v>886</v>
      </c>
      <c r="H416" s="42" t="s">
        <v>928</v>
      </c>
      <c r="I416" s="42" t="s">
        <v>10</v>
      </c>
      <c r="J416" s="42" t="s">
        <v>929</v>
      </c>
      <c r="K416" s="96" t="s">
        <v>194</v>
      </c>
      <c r="L416" s="43" t="s">
        <v>430</v>
      </c>
      <c r="M416" s="99" t="s">
        <v>885</v>
      </c>
      <c r="N416" s="99" t="s">
        <v>882</v>
      </c>
    </row>
    <row r="417" spans="1:18" ht="13.15" customHeight="1">
      <c r="A417" s="2"/>
      <c r="B417" s="66"/>
      <c r="C417" s="33" t="s">
        <v>810</v>
      </c>
      <c r="D417" s="10">
        <f t="shared" si="31"/>
        <v>0.71180555555555558</v>
      </c>
      <c r="E417" s="10">
        <v>6.9444444444444434E-2</v>
      </c>
      <c r="F417" s="115" t="s">
        <v>711</v>
      </c>
      <c r="G417" s="95" t="s">
        <v>178</v>
      </c>
      <c r="H417" s="42" t="s">
        <v>932</v>
      </c>
      <c r="I417" s="42" t="s">
        <v>10</v>
      </c>
      <c r="J417" s="42" t="s">
        <v>931</v>
      </c>
      <c r="K417" s="96" t="s">
        <v>873</v>
      </c>
      <c r="L417" s="43" t="s">
        <v>869</v>
      </c>
      <c r="M417" s="99" t="s">
        <v>33</v>
      </c>
      <c r="N417" s="99" t="s">
        <v>875</v>
      </c>
    </row>
    <row r="418" spans="1:18" ht="13.15" customHeight="1">
      <c r="A418" s="2"/>
      <c r="B418" s="66"/>
      <c r="C418" s="34" t="s">
        <v>812</v>
      </c>
      <c r="D418" s="70">
        <f>IF(E417&lt;&gt;"",D417+E417,0)</f>
        <v>0.78125</v>
      </c>
      <c r="E418" s="115">
        <v>5.2083333333333336E-2</v>
      </c>
      <c r="F418" s="290" t="s">
        <v>713</v>
      </c>
      <c r="G418" s="110" t="s">
        <v>874</v>
      </c>
      <c r="H418" s="104" t="s">
        <v>929</v>
      </c>
      <c r="I418" s="104" t="s">
        <v>10</v>
      </c>
      <c r="J418" s="104" t="s">
        <v>933</v>
      </c>
      <c r="K418" s="112" t="s">
        <v>870</v>
      </c>
      <c r="L418" s="105" t="s">
        <v>871</v>
      </c>
      <c r="M418" s="106" t="s">
        <v>872</v>
      </c>
      <c r="N418" s="106" t="s">
        <v>124</v>
      </c>
    </row>
    <row r="419" spans="1:18" ht="13.15" customHeight="1">
      <c r="A419" s="4"/>
      <c r="B419" s="69"/>
      <c r="C419" s="69"/>
      <c r="D419" s="107">
        <f>IF(E418&lt;&gt;"",D418+E418,0)</f>
        <v>0.83333333333333337</v>
      </c>
      <c r="E419" s="107"/>
      <c r="F419" s="291"/>
      <c r="G419" s="111"/>
      <c r="H419" s="103"/>
      <c r="I419" s="103" t="s">
        <v>811</v>
      </c>
      <c r="J419" s="103"/>
      <c r="K419" s="113"/>
      <c r="L419" s="108"/>
      <c r="M419" s="109"/>
      <c r="N419" s="109"/>
    </row>
    <row r="420" spans="1:18" ht="12.75" customHeight="1">
      <c r="A420" s="514" t="s">
        <v>304</v>
      </c>
      <c r="B420" s="515" t="s">
        <v>243</v>
      </c>
      <c r="C420" s="516"/>
      <c r="D420" s="520"/>
      <c r="E420" s="520"/>
      <c r="F420" s="520"/>
      <c r="G420" s="557"/>
      <c r="H420" s="516"/>
      <c r="I420" s="516"/>
      <c r="J420" s="516"/>
      <c r="K420" s="516"/>
      <c r="L420" s="517"/>
      <c r="M420" s="518"/>
      <c r="N420" s="518"/>
    </row>
    <row r="421" spans="1:18" ht="13.15" customHeight="1">
      <c r="A421" s="502">
        <v>44906</v>
      </c>
      <c r="B421" s="503" t="s">
        <v>71</v>
      </c>
      <c r="C421" s="503"/>
      <c r="D421" s="525">
        <v>0.29166666666666669</v>
      </c>
      <c r="E421" s="525"/>
      <c r="F421" s="526"/>
      <c r="G421" s="628"/>
      <c r="H421" s="629"/>
      <c r="I421" s="630" t="s">
        <v>108</v>
      </c>
      <c r="J421" s="629"/>
      <c r="K421" s="631"/>
      <c r="L421" s="506"/>
      <c r="M421" s="507"/>
      <c r="N421" s="507"/>
    </row>
    <row r="422" spans="1:18" ht="13.15" customHeight="1">
      <c r="A422" s="530" t="s">
        <v>109</v>
      </c>
      <c r="B422" s="531"/>
      <c r="C422" s="531"/>
      <c r="D422" s="525">
        <v>0.3263888888888889</v>
      </c>
      <c r="E422" s="525"/>
      <c r="F422" s="526" t="s">
        <v>711</v>
      </c>
      <c r="G422" s="628"/>
      <c r="H422" s="629"/>
      <c r="I422" s="629" t="s">
        <v>10</v>
      </c>
      <c r="J422" s="629"/>
      <c r="K422" s="631"/>
      <c r="L422" s="506"/>
      <c r="M422" s="507"/>
      <c r="N422" s="507"/>
    </row>
    <row r="423" spans="1:18" ht="13.15" customHeight="1">
      <c r="A423" s="570"/>
      <c r="B423" s="538"/>
      <c r="C423" s="538"/>
      <c r="D423" s="445">
        <f t="shared" ref="D423:D428" si="32">IF(E422&lt;&gt;"",D422+E422,0)</f>
        <v>0</v>
      </c>
      <c r="E423" s="445"/>
      <c r="F423" s="446" t="s">
        <v>713</v>
      </c>
      <c r="G423" s="632"/>
      <c r="H423" s="633"/>
      <c r="I423" s="633" t="s">
        <v>10</v>
      </c>
      <c r="J423" s="633"/>
      <c r="K423" s="634"/>
      <c r="L423" s="536"/>
      <c r="M423" s="537"/>
      <c r="N423" s="537"/>
    </row>
    <row r="424" spans="1:18" ht="13.15" customHeight="1">
      <c r="A424" s="530"/>
      <c r="B424" s="538"/>
      <c r="C424" s="538"/>
      <c r="D424" s="445">
        <f t="shared" si="32"/>
        <v>0</v>
      </c>
      <c r="E424" s="445"/>
      <c r="F424" s="446" t="s">
        <v>711</v>
      </c>
      <c r="G424" s="632"/>
      <c r="H424" s="633"/>
      <c r="I424" s="633" t="s">
        <v>10</v>
      </c>
      <c r="J424" s="633"/>
      <c r="K424" s="634"/>
      <c r="L424" s="536"/>
      <c r="M424" s="536"/>
      <c r="N424" s="536"/>
    </row>
    <row r="425" spans="1:18" ht="13.15" customHeight="1">
      <c r="A425" s="530"/>
      <c r="B425" s="538"/>
      <c r="C425" s="538"/>
      <c r="D425" s="445">
        <f t="shared" si="32"/>
        <v>0</v>
      </c>
      <c r="E425" s="445"/>
      <c r="F425" s="446" t="s">
        <v>713</v>
      </c>
      <c r="G425" s="632"/>
      <c r="H425" s="633"/>
      <c r="I425" s="633" t="s">
        <v>10</v>
      </c>
      <c r="J425" s="633"/>
      <c r="K425" s="634"/>
      <c r="L425" s="536"/>
      <c r="M425" s="536"/>
      <c r="N425" s="536"/>
    </row>
    <row r="426" spans="1:18" ht="13.15" customHeight="1">
      <c r="A426" s="530"/>
      <c r="B426" s="538"/>
      <c r="C426" s="538"/>
      <c r="D426" s="445">
        <f t="shared" si="32"/>
        <v>0</v>
      </c>
      <c r="E426" s="445"/>
      <c r="F426" s="446" t="s">
        <v>711</v>
      </c>
      <c r="G426" s="635"/>
      <c r="H426" s="636"/>
      <c r="I426" s="636" t="s">
        <v>10</v>
      </c>
      <c r="J426" s="636"/>
      <c r="K426" s="637"/>
      <c r="L426" s="550"/>
      <c r="M426" s="545"/>
      <c r="N426" s="545"/>
    </row>
    <row r="427" spans="1:18" ht="13.15" customHeight="1">
      <c r="A427" s="530"/>
      <c r="B427" s="538"/>
      <c r="C427" s="538"/>
      <c r="D427" s="445">
        <f t="shared" si="32"/>
        <v>0</v>
      </c>
      <c r="E427" s="445"/>
      <c r="F427" s="446" t="s">
        <v>713</v>
      </c>
      <c r="G427" s="635"/>
      <c r="H427" s="636"/>
      <c r="I427" s="636" t="s">
        <v>10</v>
      </c>
      <c r="J427" s="636"/>
      <c r="K427" s="637"/>
      <c r="L427" s="550"/>
      <c r="M427" s="545"/>
      <c r="N427" s="545"/>
    </row>
    <row r="428" spans="1:18" ht="13.15" customHeight="1">
      <c r="A428" s="530"/>
      <c r="B428" s="538"/>
      <c r="C428" s="538"/>
      <c r="D428" s="445">
        <f t="shared" si="32"/>
        <v>0</v>
      </c>
      <c r="E428" s="445"/>
      <c r="F428" s="446" t="s">
        <v>711</v>
      </c>
      <c r="G428" s="635"/>
      <c r="H428" s="636"/>
      <c r="I428" s="636" t="s">
        <v>10</v>
      </c>
      <c r="J428" s="636"/>
      <c r="K428" s="637"/>
      <c r="L428" s="550"/>
      <c r="M428" s="545"/>
      <c r="N428" s="545"/>
    </row>
    <row r="429" spans="1:18" ht="13.15" customHeight="1">
      <c r="A429" s="530"/>
      <c r="B429" s="538"/>
      <c r="C429" s="538"/>
      <c r="D429" s="445">
        <f>IF(E428&lt;&gt;"",D428+E428,0)</f>
        <v>0</v>
      </c>
      <c r="E429" s="445"/>
      <c r="F429" s="446" t="s">
        <v>713</v>
      </c>
      <c r="G429" s="635"/>
      <c r="H429" s="636"/>
      <c r="I429" s="636" t="s">
        <v>10</v>
      </c>
      <c r="J429" s="636"/>
      <c r="K429" s="637"/>
      <c r="L429" s="550"/>
      <c r="M429" s="551"/>
      <c r="N429" s="551"/>
    </row>
    <row r="430" spans="1:18" ht="13.15" customHeight="1">
      <c r="A430" s="530"/>
      <c r="B430" s="538"/>
      <c r="C430" s="538"/>
      <c r="D430" s="469">
        <f>IF(E429&lt;&gt;"",D429+E429,0)</f>
        <v>0</v>
      </c>
      <c r="E430" s="446"/>
      <c r="F430" s="546" t="s">
        <v>711</v>
      </c>
      <c r="G430" s="638"/>
      <c r="H430" s="639"/>
      <c r="I430" s="639" t="s">
        <v>10</v>
      </c>
      <c r="J430" s="639"/>
      <c r="K430" s="640"/>
      <c r="L430" s="641"/>
      <c r="M430" s="556"/>
      <c r="N430" s="556"/>
    </row>
    <row r="431" spans="1:18" ht="13.15" customHeight="1">
      <c r="A431" s="593"/>
      <c r="B431" s="642"/>
      <c r="C431" s="642"/>
      <c r="D431" s="619">
        <f>IF(E430&lt;&gt;"",D430+E430,0)</f>
        <v>0</v>
      </c>
      <c r="E431" s="619"/>
      <c r="F431" s="620"/>
      <c r="G431" s="643"/>
      <c r="H431" s="630"/>
      <c r="I431" s="630" t="s">
        <v>80</v>
      </c>
      <c r="J431" s="630"/>
      <c r="K431" s="644"/>
      <c r="L431" s="645"/>
      <c r="M431" s="646"/>
      <c r="N431" s="646"/>
    </row>
    <row r="432" spans="1:18" ht="13.15" customHeight="1">
      <c r="A432" s="495"/>
      <c r="B432" s="496"/>
      <c r="C432" s="496"/>
      <c r="D432" s="497"/>
      <c r="E432" s="497"/>
      <c r="F432" s="497"/>
      <c r="G432" s="498" t="s">
        <v>274</v>
      </c>
      <c r="H432" s="499"/>
      <c r="I432" s="499"/>
      <c r="J432" s="499"/>
      <c r="K432" s="500"/>
      <c r="L432" s="500"/>
      <c r="M432" s="501"/>
      <c r="N432" s="501"/>
      <c r="O432" s="72"/>
      <c r="P432" s="75"/>
      <c r="Q432" s="75"/>
      <c r="R432" s="75"/>
    </row>
    <row r="433" spans="1:18" ht="13.15" customHeight="1">
      <c r="A433" s="502">
        <v>44912</v>
      </c>
      <c r="B433" s="503" t="s">
        <v>118</v>
      </c>
      <c r="C433" s="503"/>
      <c r="D433" s="504">
        <v>0.52083333333333337</v>
      </c>
      <c r="E433" s="505"/>
      <c r="F433" s="505"/>
      <c r="G433" s="721" t="s">
        <v>81</v>
      </c>
      <c r="H433" s="722"/>
      <c r="I433" s="722"/>
      <c r="J433" s="722"/>
      <c r="K433" s="723"/>
      <c r="L433" s="506"/>
      <c r="M433" s="507"/>
      <c r="N433" s="507"/>
      <c r="O433" s="94"/>
      <c r="P433" s="75"/>
      <c r="Q433" s="75"/>
      <c r="R433" s="75"/>
    </row>
    <row r="434" spans="1:18" ht="12.75" customHeight="1">
      <c r="A434" s="508" t="s">
        <v>21</v>
      </c>
      <c r="B434" s="509" t="s">
        <v>119</v>
      </c>
      <c r="C434" s="509"/>
      <c r="D434" s="510"/>
      <c r="E434" s="511"/>
      <c r="F434" s="511"/>
      <c r="G434" s="724"/>
      <c r="H434" s="725"/>
      <c r="I434" s="725"/>
      <c r="J434" s="725"/>
      <c r="K434" s="726"/>
      <c r="L434" s="512"/>
      <c r="M434" s="513"/>
      <c r="N434" s="513"/>
      <c r="O434" s="94"/>
      <c r="P434" s="75"/>
      <c r="Q434" s="75"/>
      <c r="R434" s="75"/>
    </row>
    <row r="435" spans="1:18" ht="12.75" customHeight="1">
      <c r="A435" s="5" t="s">
        <v>302</v>
      </c>
      <c r="B435" s="122" t="s">
        <v>262</v>
      </c>
      <c r="C435" s="45"/>
      <c r="D435" s="46"/>
      <c r="E435" s="46"/>
      <c r="F435" s="46"/>
      <c r="G435" s="98"/>
      <c r="H435" s="45"/>
      <c r="I435" s="45"/>
      <c r="J435" s="45"/>
      <c r="K435" s="45"/>
      <c r="L435" s="67"/>
      <c r="M435" s="47"/>
      <c r="N435" s="47"/>
    </row>
    <row r="436" spans="1:18" ht="13.15" customHeight="1">
      <c r="A436" s="6">
        <v>44913</v>
      </c>
      <c r="B436" s="51" t="s">
        <v>71</v>
      </c>
      <c r="C436" s="51"/>
      <c r="D436" s="11">
        <v>0.29166666666666669</v>
      </c>
      <c r="E436" s="11"/>
      <c r="F436" s="114"/>
      <c r="G436" s="37"/>
      <c r="H436" s="38"/>
      <c r="I436" s="103" t="s">
        <v>108</v>
      </c>
      <c r="J436" s="38"/>
      <c r="K436" s="39"/>
      <c r="L436" s="35"/>
      <c r="M436" s="9"/>
      <c r="N436" s="9"/>
    </row>
    <row r="437" spans="1:18" ht="13.15" customHeight="1">
      <c r="A437" s="2" t="s">
        <v>109</v>
      </c>
      <c r="B437" s="52"/>
      <c r="C437" s="35" t="s">
        <v>797</v>
      </c>
      <c r="D437" s="11">
        <v>0.3263888888888889</v>
      </c>
      <c r="E437" s="11">
        <v>5.5555555555555552E-2</v>
      </c>
      <c r="F437" s="114" t="s">
        <v>711</v>
      </c>
      <c r="G437" s="37" t="s">
        <v>89</v>
      </c>
      <c r="H437" s="38" t="s">
        <v>940</v>
      </c>
      <c r="I437" s="38" t="s">
        <v>10</v>
      </c>
      <c r="J437" s="38" t="s">
        <v>943</v>
      </c>
      <c r="K437" s="39" t="s">
        <v>91</v>
      </c>
      <c r="L437" s="35" t="s">
        <v>472</v>
      </c>
      <c r="M437" s="9" t="s">
        <v>813</v>
      </c>
      <c r="N437" s="9" t="s">
        <v>86</v>
      </c>
    </row>
    <row r="438" spans="1:18" ht="13.15" customHeight="1">
      <c r="A438" s="1"/>
      <c r="B438" s="66"/>
      <c r="C438" s="33" t="s">
        <v>794</v>
      </c>
      <c r="D438" s="10">
        <f t="shared" ref="D438:D446" si="33">IF(E437&lt;&gt;"",D437+E437,0)</f>
        <v>0.38194444444444442</v>
      </c>
      <c r="E438" s="10">
        <v>4.8611111111111112E-2</v>
      </c>
      <c r="F438" s="115" t="s">
        <v>713</v>
      </c>
      <c r="G438" s="7" t="s">
        <v>87</v>
      </c>
      <c r="H438" s="40" t="s">
        <v>945</v>
      </c>
      <c r="I438" s="40" t="s">
        <v>10</v>
      </c>
      <c r="J438" s="40" t="s">
        <v>942</v>
      </c>
      <c r="K438" s="3" t="s">
        <v>86</v>
      </c>
      <c r="L438" s="33" t="s">
        <v>473</v>
      </c>
      <c r="M438" s="8" t="s">
        <v>814</v>
      </c>
      <c r="N438" s="8" t="s">
        <v>815</v>
      </c>
    </row>
    <row r="439" spans="1:18" ht="13.15" customHeight="1">
      <c r="A439" s="2"/>
      <c r="B439" s="66"/>
      <c r="C439" s="33" t="s">
        <v>808</v>
      </c>
      <c r="D439" s="10">
        <f t="shared" si="33"/>
        <v>0.43055555555555552</v>
      </c>
      <c r="E439" s="10">
        <v>6.9444444444444434E-2</v>
      </c>
      <c r="F439" s="115" t="s">
        <v>711</v>
      </c>
      <c r="G439" s="7" t="s">
        <v>18</v>
      </c>
      <c r="H439" s="40" t="s">
        <v>940</v>
      </c>
      <c r="I439" s="40" t="s">
        <v>10</v>
      </c>
      <c r="J439" s="40" t="s">
        <v>941</v>
      </c>
      <c r="K439" s="3" t="s">
        <v>827</v>
      </c>
      <c r="L439" s="346" t="s">
        <v>828</v>
      </c>
      <c r="M439" s="99" t="s">
        <v>829</v>
      </c>
      <c r="N439" s="99" t="s">
        <v>12</v>
      </c>
    </row>
    <row r="440" spans="1:18" ht="13.15" customHeight="1">
      <c r="A440" s="2"/>
      <c r="B440" s="66"/>
      <c r="C440" s="33" t="s">
        <v>584</v>
      </c>
      <c r="D440" s="10">
        <f t="shared" si="33"/>
        <v>0.49999999999999994</v>
      </c>
      <c r="E440" s="10">
        <v>6.9444444444444434E-2</v>
      </c>
      <c r="F440" s="115" t="s">
        <v>713</v>
      </c>
      <c r="G440" s="95" t="s">
        <v>833</v>
      </c>
      <c r="H440" s="42" t="s">
        <v>944</v>
      </c>
      <c r="I440" s="42" t="s">
        <v>10</v>
      </c>
      <c r="J440" s="42" t="s">
        <v>940</v>
      </c>
      <c r="K440" s="96" t="s">
        <v>598</v>
      </c>
      <c r="L440" s="346" t="s">
        <v>830</v>
      </c>
      <c r="M440" s="99" t="s">
        <v>19</v>
      </c>
      <c r="N440" s="99" t="s">
        <v>831</v>
      </c>
    </row>
    <row r="441" spans="1:18" ht="13.15" customHeight="1">
      <c r="A441" s="2"/>
      <c r="B441" s="66"/>
      <c r="C441" s="33" t="s">
        <v>799</v>
      </c>
      <c r="D441" s="70">
        <f t="shared" si="33"/>
        <v>0.56944444444444442</v>
      </c>
      <c r="E441" s="115">
        <v>5.2083333333333336E-2</v>
      </c>
      <c r="F441" s="115" t="s">
        <v>711</v>
      </c>
      <c r="G441" s="110" t="s">
        <v>595</v>
      </c>
      <c r="H441" s="104" t="s">
        <v>942</v>
      </c>
      <c r="I441" s="104" t="s">
        <v>10</v>
      </c>
      <c r="J441" s="104" t="s">
        <v>940</v>
      </c>
      <c r="K441" s="112" t="s">
        <v>596</v>
      </c>
      <c r="L441" s="346" t="s">
        <v>832</v>
      </c>
      <c r="M441" s="41" t="s">
        <v>18</v>
      </c>
      <c r="N441" s="41" t="s">
        <v>827</v>
      </c>
    </row>
    <row r="442" spans="1:18" ht="13.15" customHeight="1">
      <c r="A442" s="2"/>
      <c r="B442" s="66"/>
      <c r="C442" s="33" t="s">
        <v>792</v>
      </c>
      <c r="D442" s="10">
        <f t="shared" si="33"/>
        <v>0.62152777777777779</v>
      </c>
      <c r="E442" s="10">
        <v>6.25E-2</v>
      </c>
      <c r="F442" s="115" t="s">
        <v>713</v>
      </c>
      <c r="G442" s="7" t="s">
        <v>853</v>
      </c>
      <c r="H442" s="40" t="s">
        <v>942</v>
      </c>
      <c r="I442" s="40" t="s">
        <v>10</v>
      </c>
      <c r="J442" s="40" t="s">
        <v>942</v>
      </c>
      <c r="K442" s="3" t="s">
        <v>845</v>
      </c>
      <c r="L442" s="348" t="s">
        <v>846</v>
      </c>
      <c r="M442" s="33" t="s">
        <v>32</v>
      </c>
      <c r="N442" s="33" t="s">
        <v>847</v>
      </c>
    </row>
    <row r="443" spans="1:18" ht="13.15" customHeight="1">
      <c r="A443" s="2"/>
      <c r="B443" s="66"/>
      <c r="C443" s="33" t="s">
        <v>809</v>
      </c>
      <c r="D443" s="10">
        <f t="shared" si="33"/>
        <v>0.68402777777777779</v>
      </c>
      <c r="E443" s="10">
        <v>5.5555555555555552E-2</v>
      </c>
      <c r="F443" s="115" t="s">
        <v>711</v>
      </c>
      <c r="G443" s="7" t="s">
        <v>32</v>
      </c>
      <c r="H443" s="40" t="s">
        <v>946</v>
      </c>
      <c r="I443" s="40" t="s">
        <v>10</v>
      </c>
      <c r="J443" s="40" t="s">
        <v>942</v>
      </c>
      <c r="K443" s="3" t="s">
        <v>847</v>
      </c>
      <c r="L443" s="348" t="s">
        <v>848</v>
      </c>
      <c r="M443" s="33" t="s">
        <v>854</v>
      </c>
      <c r="N443" s="33" t="s">
        <v>213</v>
      </c>
    </row>
    <row r="444" spans="1:18" ht="13.15" customHeight="1">
      <c r="A444" s="2"/>
      <c r="B444" s="66"/>
      <c r="C444" s="33" t="s">
        <v>810</v>
      </c>
      <c r="D444" s="10">
        <f t="shared" si="33"/>
        <v>0.73958333333333337</v>
      </c>
      <c r="E444" s="10">
        <v>6.25E-2</v>
      </c>
      <c r="F444" s="115" t="s">
        <v>713</v>
      </c>
      <c r="G444" s="7" t="s">
        <v>852</v>
      </c>
      <c r="H444" s="40" t="s">
        <v>944</v>
      </c>
      <c r="I444" s="40" t="s">
        <v>10</v>
      </c>
      <c r="J444" s="40" t="s">
        <v>945</v>
      </c>
      <c r="K444" s="3" t="s">
        <v>11</v>
      </c>
      <c r="L444" s="348" t="s">
        <v>850</v>
      </c>
      <c r="M444" s="99" t="s">
        <v>214</v>
      </c>
      <c r="N444" s="99" t="s">
        <v>75</v>
      </c>
    </row>
    <row r="445" spans="1:18" ht="13.15" customHeight="1">
      <c r="A445" s="2"/>
      <c r="B445" s="66"/>
      <c r="C445" s="34" t="s">
        <v>812</v>
      </c>
      <c r="D445" s="10">
        <f t="shared" si="33"/>
        <v>0.80208333333333337</v>
      </c>
      <c r="E445" s="10">
        <v>5.5555555555555552E-2</v>
      </c>
      <c r="F445" s="115" t="s">
        <v>711</v>
      </c>
      <c r="G445" s="7" t="s">
        <v>641</v>
      </c>
      <c r="H445" s="40" t="s">
        <v>942</v>
      </c>
      <c r="I445" s="40" t="s">
        <v>10</v>
      </c>
      <c r="J445" s="40" t="s">
        <v>943</v>
      </c>
      <c r="K445" s="3" t="s">
        <v>183</v>
      </c>
      <c r="L445" s="348" t="s">
        <v>851</v>
      </c>
      <c r="M445" s="99" t="s">
        <v>25</v>
      </c>
      <c r="N445" s="99" t="s">
        <v>11</v>
      </c>
    </row>
    <row r="446" spans="1:18" ht="13.15" customHeight="1">
      <c r="A446" s="4"/>
      <c r="B446" s="69"/>
      <c r="C446" s="69"/>
      <c r="D446" s="107">
        <f t="shared" si="33"/>
        <v>0.85763888888888895</v>
      </c>
      <c r="E446" s="107"/>
      <c r="F446" s="291"/>
      <c r="G446" s="111"/>
      <c r="H446" s="103"/>
      <c r="I446" s="103" t="s">
        <v>811</v>
      </c>
      <c r="J446" s="103"/>
      <c r="K446" s="113"/>
      <c r="L446" s="108"/>
      <c r="M446" s="109"/>
      <c r="N446" s="109"/>
    </row>
    <row r="447" spans="1:18" ht="12.75" customHeight="1">
      <c r="A447" s="514" t="s">
        <v>306</v>
      </c>
      <c r="B447" s="515" t="s">
        <v>258</v>
      </c>
      <c r="C447" s="516"/>
      <c r="D447" s="520"/>
      <c r="E447" s="520"/>
      <c r="F447" s="520"/>
      <c r="G447" s="557"/>
      <c r="H447" s="516"/>
      <c r="I447" s="516"/>
      <c r="J447" s="516"/>
      <c r="K447" s="516"/>
      <c r="L447" s="517"/>
      <c r="M447" s="518"/>
      <c r="N447" s="518"/>
    </row>
    <row r="448" spans="1:18" ht="13.15" customHeight="1">
      <c r="A448" s="502">
        <v>44935</v>
      </c>
      <c r="B448" s="503" t="s">
        <v>71</v>
      </c>
      <c r="C448" s="503"/>
      <c r="D448" s="525">
        <v>0.29166666666666669</v>
      </c>
      <c r="E448" s="525"/>
      <c r="F448" s="526"/>
      <c r="G448" s="628"/>
      <c r="H448" s="629"/>
      <c r="I448" s="630" t="s">
        <v>108</v>
      </c>
      <c r="J448" s="629"/>
      <c r="K448" s="631"/>
      <c r="L448" s="506"/>
      <c r="M448" s="507"/>
      <c r="N448" s="507"/>
    </row>
    <row r="449" spans="1:14" ht="13.15" customHeight="1">
      <c r="A449" s="530" t="s">
        <v>242</v>
      </c>
      <c r="B449" s="531"/>
      <c r="C449" s="531"/>
      <c r="D449" s="665">
        <v>0.3263888888888889</v>
      </c>
      <c r="E449" s="665"/>
      <c r="F449" s="666"/>
      <c r="G449" s="667" t="s">
        <v>474</v>
      </c>
      <c r="H449" s="668"/>
      <c r="I449" s="668" t="s">
        <v>10</v>
      </c>
      <c r="J449" s="668"/>
      <c r="K449" s="669"/>
      <c r="L449" s="670"/>
      <c r="M449" s="670"/>
      <c r="N449" s="670"/>
    </row>
    <row r="450" spans="1:14" ht="13.15" customHeight="1">
      <c r="A450" s="570"/>
      <c r="B450" s="538"/>
      <c r="C450" s="538"/>
      <c r="D450" s="671">
        <f t="shared" ref="D450" si="34">IF(E449&lt;&gt;"",D449+E449,0)</f>
        <v>0</v>
      </c>
      <c r="E450" s="671"/>
      <c r="F450" s="672"/>
      <c r="G450" s="673"/>
      <c r="H450" s="674"/>
      <c r="I450" s="674" t="s">
        <v>10</v>
      </c>
      <c r="J450" s="674"/>
      <c r="K450" s="675"/>
      <c r="L450" s="676"/>
      <c r="M450" s="676"/>
      <c r="N450" s="676"/>
    </row>
    <row r="451" spans="1:14" ht="13.15" customHeight="1">
      <c r="A451" s="530"/>
      <c r="B451" s="538"/>
      <c r="C451" s="538"/>
      <c r="D451" s="671">
        <v>0.4375</v>
      </c>
      <c r="E451" s="671"/>
      <c r="F451" s="672"/>
      <c r="G451" s="673" t="s">
        <v>887</v>
      </c>
      <c r="H451" s="674"/>
      <c r="I451" s="674" t="s">
        <v>10</v>
      </c>
      <c r="J451" s="674"/>
      <c r="K451" s="675"/>
      <c r="L451" s="676"/>
      <c r="M451" s="676"/>
      <c r="N451" s="676"/>
    </row>
    <row r="452" spans="1:14" ht="13.15" customHeight="1">
      <c r="A452" s="530"/>
      <c r="B452" s="538"/>
      <c r="C452" s="538"/>
      <c r="D452" s="671">
        <f>IF(E451&lt;&gt;"",D451+E451,0)</f>
        <v>0</v>
      </c>
      <c r="E452" s="671"/>
      <c r="F452" s="672"/>
      <c r="G452" s="673"/>
      <c r="H452" s="674"/>
      <c r="I452" s="674" t="s">
        <v>10</v>
      </c>
      <c r="J452" s="674"/>
      <c r="K452" s="675"/>
      <c r="L452" s="676"/>
      <c r="M452" s="676"/>
      <c r="N452" s="676"/>
    </row>
    <row r="453" spans="1:14" ht="12.75" customHeight="1">
      <c r="A453" s="5" t="s">
        <v>908</v>
      </c>
      <c r="B453" s="132" t="s">
        <v>909</v>
      </c>
      <c r="C453" s="122"/>
      <c r="D453" s="129"/>
      <c r="E453" s="129"/>
      <c r="F453" s="129"/>
      <c r="G453" s="130"/>
      <c r="H453" s="122"/>
      <c r="I453" s="122"/>
      <c r="J453" s="122"/>
      <c r="K453" s="122"/>
      <c r="L453" s="36"/>
      <c r="M453" s="131"/>
      <c r="N453" s="133"/>
    </row>
    <row r="454" spans="1:14" ht="21">
      <c r="A454" s="375">
        <v>44935</v>
      </c>
      <c r="B454" s="51" t="s">
        <v>71</v>
      </c>
      <c r="C454" s="52"/>
      <c r="D454" s="366">
        <v>0.54166666666666663</v>
      </c>
      <c r="E454" s="366">
        <v>5.5555555555555552E-2</v>
      </c>
      <c r="F454" s="367" t="s">
        <v>711</v>
      </c>
      <c r="G454" s="358" t="s">
        <v>888</v>
      </c>
      <c r="H454" s="359" t="s">
        <v>967</v>
      </c>
      <c r="I454" s="359" t="s">
        <v>10</v>
      </c>
      <c r="J454" s="359" t="s">
        <v>965</v>
      </c>
      <c r="K454" s="360" t="s">
        <v>889</v>
      </c>
      <c r="L454" s="361" t="s">
        <v>910</v>
      </c>
      <c r="M454" s="371" t="s">
        <v>921</v>
      </c>
      <c r="N454" s="371" t="s">
        <v>924</v>
      </c>
    </row>
    <row r="455" spans="1:14" ht="31.5">
      <c r="A455" s="376" t="s">
        <v>242</v>
      </c>
      <c r="B455" s="66"/>
      <c r="C455" s="66"/>
      <c r="D455" s="368">
        <f t="shared" ref="D455:D459" si="35">IF(E454&lt;&gt;"",D454+E454,0)</f>
        <v>0.59722222222222221</v>
      </c>
      <c r="E455" s="368">
        <v>5.5555555555555552E-2</v>
      </c>
      <c r="F455" s="369" t="s">
        <v>911</v>
      </c>
      <c r="G455" s="362" t="s">
        <v>912</v>
      </c>
      <c r="H455" s="363" t="s">
        <v>966</v>
      </c>
      <c r="I455" s="363" t="s">
        <v>10</v>
      </c>
      <c r="J455" s="363" t="s">
        <v>964</v>
      </c>
      <c r="K455" s="364" t="s">
        <v>99</v>
      </c>
      <c r="L455" s="365" t="s">
        <v>890</v>
      </c>
      <c r="M455" s="372" t="s">
        <v>922</v>
      </c>
      <c r="N455" s="370" t="s">
        <v>917</v>
      </c>
    </row>
    <row r="456" spans="1:14" ht="13.5">
      <c r="A456" s="2"/>
      <c r="B456" s="66"/>
      <c r="C456" s="66"/>
      <c r="D456" s="368">
        <f t="shared" si="35"/>
        <v>0.65277777777777779</v>
      </c>
      <c r="E456" s="366">
        <v>5.5555555555555552E-2</v>
      </c>
      <c r="F456" s="367" t="s">
        <v>711</v>
      </c>
      <c r="G456" s="358" t="s">
        <v>913</v>
      </c>
      <c r="H456" s="359" t="s">
        <v>967</v>
      </c>
      <c r="I456" s="359" t="s">
        <v>10</v>
      </c>
      <c r="J456" s="359" t="s">
        <v>964</v>
      </c>
      <c r="K456" s="360" t="s">
        <v>916</v>
      </c>
      <c r="L456" s="361" t="s">
        <v>891</v>
      </c>
      <c r="M456" s="373" t="s">
        <v>914</v>
      </c>
      <c r="N456" s="373" t="s">
        <v>914</v>
      </c>
    </row>
    <row r="457" spans="1:14" ht="22.5" customHeight="1">
      <c r="A457" s="2"/>
      <c r="B457" s="66"/>
      <c r="C457" s="66"/>
      <c r="D457" s="368">
        <f t="shared" si="35"/>
        <v>0.70833333333333337</v>
      </c>
      <c r="E457" s="366">
        <v>6.25E-2</v>
      </c>
      <c r="F457" s="367" t="s">
        <v>911</v>
      </c>
      <c r="G457" s="358" t="s">
        <v>947</v>
      </c>
      <c r="H457" s="359" t="s">
        <v>772</v>
      </c>
      <c r="I457" s="359" t="s">
        <v>10</v>
      </c>
      <c r="J457" s="359" t="s">
        <v>319</v>
      </c>
      <c r="K457" s="360" t="s">
        <v>968</v>
      </c>
      <c r="L457" s="361" t="s">
        <v>892</v>
      </c>
      <c r="M457" s="372" t="s">
        <v>923</v>
      </c>
      <c r="N457" s="370" t="s">
        <v>920</v>
      </c>
    </row>
    <row r="458" spans="1:14" ht="21">
      <c r="A458" s="2"/>
      <c r="B458" s="66"/>
      <c r="C458" s="66"/>
      <c r="D458" s="368">
        <f t="shared" si="35"/>
        <v>0.77083333333333337</v>
      </c>
      <c r="E458" s="368">
        <v>6.9444444444444434E-2</v>
      </c>
      <c r="F458" s="369" t="s">
        <v>711</v>
      </c>
      <c r="G458" s="362" t="s">
        <v>919</v>
      </c>
      <c r="H458" s="363" t="s">
        <v>317</v>
      </c>
      <c r="I458" s="363" t="s">
        <v>10</v>
      </c>
      <c r="J458" s="363" t="s">
        <v>972</v>
      </c>
      <c r="K458" s="364" t="s">
        <v>918</v>
      </c>
      <c r="L458" s="365" t="s">
        <v>915</v>
      </c>
      <c r="M458" s="374" t="s">
        <v>948</v>
      </c>
      <c r="N458" s="370" t="s">
        <v>969</v>
      </c>
    </row>
    <row r="459" spans="1:14" ht="13.15" customHeight="1">
      <c r="A459" s="4"/>
      <c r="B459" s="69"/>
      <c r="C459" s="69"/>
      <c r="D459" s="107">
        <f t="shared" si="35"/>
        <v>0.84027777777777779</v>
      </c>
      <c r="E459" s="107"/>
      <c r="F459" s="291"/>
      <c r="G459" s="111"/>
      <c r="H459" s="103"/>
      <c r="I459" s="103" t="s">
        <v>80</v>
      </c>
      <c r="J459" s="103"/>
      <c r="K459" s="113"/>
      <c r="L459" s="108"/>
      <c r="M459" s="109"/>
      <c r="N459" s="109"/>
    </row>
    <row r="460" spans="1:14" ht="12.75" customHeight="1">
      <c r="A460" s="5" t="s">
        <v>307</v>
      </c>
      <c r="B460" s="122" t="s">
        <v>264</v>
      </c>
      <c r="C460" s="45"/>
      <c r="D460" s="46"/>
      <c r="E460" s="46"/>
      <c r="F460" s="46"/>
      <c r="G460" s="281" t="s">
        <v>925</v>
      </c>
      <c r="H460" s="45"/>
      <c r="I460" s="45"/>
      <c r="J460" s="45"/>
      <c r="K460" s="45"/>
      <c r="L460" s="67"/>
      <c r="M460" s="47"/>
      <c r="N460" s="47"/>
    </row>
    <row r="461" spans="1:14" ht="13.15" customHeight="1">
      <c r="A461" s="6">
        <v>44941</v>
      </c>
      <c r="B461" s="51" t="s">
        <v>71</v>
      </c>
      <c r="C461" s="51"/>
      <c r="D461" s="11">
        <v>0.29166666666666669</v>
      </c>
      <c r="E461" s="11"/>
      <c r="F461" s="114"/>
      <c r="G461" s="37"/>
      <c r="H461" s="38"/>
      <c r="I461" s="103" t="s">
        <v>108</v>
      </c>
      <c r="J461" s="38"/>
      <c r="K461" s="39"/>
      <c r="L461" s="35"/>
      <c r="M461" s="9"/>
      <c r="N461" s="9"/>
    </row>
    <row r="462" spans="1:14" ht="13.15" customHeight="1">
      <c r="A462" s="2" t="s">
        <v>109</v>
      </c>
      <c r="B462" s="52"/>
      <c r="C462" s="35" t="s">
        <v>797</v>
      </c>
      <c r="D462" s="11">
        <v>0.3263888888888889</v>
      </c>
      <c r="E462" s="11">
        <v>5.5555555555555552E-2</v>
      </c>
      <c r="F462" s="114" t="s">
        <v>711</v>
      </c>
      <c r="G462" s="37" t="s">
        <v>896</v>
      </c>
      <c r="H462" s="38" t="s">
        <v>958</v>
      </c>
      <c r="I462" s="38" t="s">
        <v>10</v>
      </c>
      <c r="J462" s="38" t="s">
        <v>959</v>
      </c>
      <c r="K462" s="39" t="s">
        <v>57</v>
      </c>
      <c r="L462" s="35" t="s">
        <v>477</v>
      </c>
      <c r="M462" s="9" t="s">
        <v>895</v>
      </c>
      <c r="N462" s="9" t="s">
        <v>895</v>
      </c>
    </row>
    <row r="463" spans="1:14" ht="13.15" customHeight="1">
      <c r="A463" s="1"/>
      <c r="B463" s="66"/>
      <c r="C463" s="33" t="s">
        <v>794</v>
      </c>
      <c r="D463" s="10">
        <f t="shared" ref="D463:D469" si="36">IF(E462&lt;&gt;"",D462+E462,0)</f>
        <v>0.38194444444444442</v>
      </c>
      <c r="E463" s="10">
        <v>4.8611111111111112E-2</v>
      </c>
      <c r="F463" s="115" t="s">
        <v>713</v>
      </c>
      <c r="G463" s="7" t="s">
        <v>222</v>
      </c>
      <c r="H463" s="40" t="s">
        <v>962</v>
      </c>
      <c r="I463" s="40" t="s">
        <v>10</v>
      </c>
      <c r="J463" s="40" t="s">
        <v>959</v>
      </c>
      <c r="K463" s="3" t="s">
        <v>30</v>
      </c>
      <c r="L463" s="33" t="s">
        <v>478</v>
      </c>
      <c r="M463" s="8" t="s">
        <v>897</v>
      </c>
      <c r="N463" s="8" t="s">
        <v>897</v>
      </c>
    </row>
    <row r="464" spans="1:14" ht="13.15" customHeight="1">
      <c r="A464" s="2"/>
      <c r="B464" s="66"/>
      <c r="C464" s="33" t="s">
        <v>808</v>
      </c>
      <c r="D464" s="10">
        <f t="shared" si="36"/>
        <v>0.43055555555555552</v>
      </c>
      <c r="E464" s="10">
        <v>5.5555555555555552E-2</v>
      </c>
      <c r="F464" s="115" t="s">
        <v>711</v>
      </c>
      <c r="G464" s="119" t="s">
        <v>92</v>
      </c>
      <c r="H464" s="40" t="s">
        <v>958</v>
      </c>
      <c r="I464" s="40" t="s">
        <v>10</v>
      </c>
      <c r="J464" s="40" t="s">
        <v>960</v>
      </c>
      <c r="K464" s="118" t="s">
        <v>38</v>
      </c>
      <c r="L464" s="33" t="s">
        <v>484</v>
      </c>
      <c r="M464" s="33" t="s">
        <v>817</v>
      </c>
      <c r="N464" s="33" t="s">
        <v>16</v>
      </c>
    </row>
    <row r="465" spans="1:18" ht="13.15" customHeight="1">
      <c r="A465" s="2"/>
      <c r="B465" s="66"/>
      <c r="C465" s="33" t="s">
        <v>584</v>
      </c>
      <c r="D465" s="10">
        <f t="shared" si="36"/>
        <v>0.48611111111111105</v>
      </c>
      <c r="E465" s="10">
        <v>4.8611111111111112E-2</v>
      </c>
      <c r="F465" s="115" t="s">
        <v>713</v>
      </c>
      <c r="G465" s="7" t="s">
        <v>88</v>
      </c>
      <c r="H465" s="40" t="s">
        <v>957</v>
      </c>
      <c r="I465" s="40" t="s">
        <v>10</v>
      </c>
      <c r="J465" s="40" t="s">
        <v>958</v>
      </c>
      <c r="K465" s="3" t="s">
        <v>16</v>
      </c>
      <c r="L465" s="33" t="s">
        <v>485</v>
      </c>
      <c r="M465" s="322" t="s">
        <v>614</v>
      </c>
      <c r="N465" s="322" t="s">
        <v>54</v>
      </c>
    </row>
    <row r="466" spans="1:18" ht="13.15" customHeight="1">
      <c r="A466" s="2"/>
      <c r="B466" s="66"/>
      <c r="C466" s="33" t="s">
        <v>799</v>
      </c>
      <c r="D466" s="10">
        <f t="shared" si="36"/>
        <v>0.53472222222222221</v>
      </c>
      <c r="E466" s="10">
        <v>6.25E-2</v>
      </c>
      <c r="F466" s="115" t="s">
        <v>711</v>
      </c>
      <c r="G466" s="95" t="s">
        <v>13</v>
      </c>
      <c r="H466" s="42" t="s">
        <v>958</v>
      </c>
      <c r="I466" s="42" t="s">
        <v>10</v>
      </c>
      <c r="J466" s="42" t="s">
        <v>959</v>
      </c>
      <c r="K466" s="96" t="s">
        <v>847</v>
      </c>
      <c r="L466" s="43" t="s">
        <v>855</v>
      </c>
      <c r="M466" s="99" t="s">
        <v>75</v>
      </c>
      <c r="N466" s="99" t="s">
        <v>32</v>
      </c>
    </row>
    <row r="467" spans="1:18" ht="13.15" customHeight="1">
      <c r="A467" s="2"/>
      <c r="B467" s="66"/>
      <c r="C467" s="33" t="s">
        <v>792</v>
      </c>
      <c r="D467" s="10">
        <f t="shared" si="36"/>
        <v>0.59722222222222221</v>
      </c>
      <c r="E467" s="10">
        <v>5.5555555555555552E-2</v>
      </c>
      <c r="F467" s="115" t="s">
        <v>713</v>
      </c>
      <c r="G467" s="95" t="s">
        <v>183</v>
      </c>
      <c r="H467" s="42" t="s">
        <v>960</v>
      </c>
      <c r="I467" s="42" t="s">
        <v>10</v>
      </c>
      <c r="J467" s="42" t="s">
        <v>961</v>
      </c>
      <c r="K467" s="96" t="s">
        <v>32</v>
      </c>
      <c r="L467" s="43" t="s">
        <v>856</v>
      </c>
      <c r="M467" s="106" t="s">
        <v>12</v>
      </c>
      <c r="N467" s="106" t="s">
        <v>186</v>
      </c>
    </row>
    <row r="468" spans="1:18" ht="13.15" customHeight="1">
      <c r="A468" s="2"/>
      <c r="B468" s="66"/>
      <c r="C468" s="33" t="s">
        <v>809</v>
      </c>
      <c r="D468" s="10">
        <f t="shared" si="36"/>
        <v>0.65277777777777779</v>
      </c>
      <c r="E468" s="10">
        <v>6.9444444444444434E-2</v>
      </c>
      <c r="F468" s="115" t="s">
        <v>711</v>
      </c>
      <c r="G468" s="95" t="s">
        <v>194</v>
      </c>
      <c r="H468" s="42" t="s">
        <v>957</v>
      </c>
      <c r="I468" s="42" t="s">
        <v>989</v>
      </c>
      <c r="J468" s="42" t="s">
        <v>958</v>
      </c>
      <c r="K468" s="96" t="s">
        <v>195</v>
      </c>
      <c r="L468" s="43" t="s">
        <v>443</v>
      </c>
      <c r="M468" s="106" t="s">
        <v>904</v>
      </c>
      <c r="N468" s="106" t="s">
        <v>79</v>
      </c>
    </row>
    <row r="469" spans="1:18" ht="13.15" customHeight="1">
      <c r="A469" s="2"/>
      <c r="B469" s="66"/>
      <c r="C469" s="34" t="s">
        <v>810</v>
      </c>
      <c r="D469" s="10">
        <f t="shared" si="36"/>
        <v>0.72222222222222221</v>
      </c>
      <c r="E469" s="10">
        <v>5.2083333333333336E-2</v>
      </c>
      <c r="F469" s="115" t="s">
        <v>713</v>
      </c>
      <c r="G469" s="95" t="s">
        <v>881</v>
      </c>
      <c r="H469" s="42" t="s">
        <v>963</v>
      </c>
      <c r="I469" s="42" t="s">
        <v>10</v>
      </c>
      <c r="J469" s="42" t="s">
        <v>961</v>
      </c>
      <c r="K469" s="96" t="s">
        <v>79</v>
      </c>
      <c r="L469" s="43" t="s">
        <v>444</v>
      </c>
      <c r="M469" s="41" t="s">
        <v>41</v>
      </c>
      <c r="N469" s="41" t="s">
        <v>903</v>
      </c>
    </row>
    <row r="470" spans="1:18" ht="13.15" customHeight="1">
      <c r="A470" s="4"/>
      <c r="B470" s="69"/>
      <c r="C470" s="69"/>
      <c r="D470" s="107">
        <f t="shared" ref="D470" si="37">IF(E469&lt;&gt;"",D469+E469,0)</f>
        <v>0.77430555555555558</v>
      </c>
      <c r="E470" s="107"/>
      <c r="F470" s="291"/>
      <c r="G470" s="111"/>
      <c r="H470" s="103"/>
      <c r="I470" s="103" t="s">
        <v>265</v>
      </c>
      <c r="J470" s="103"/>
      <c r="K470" s="113"/>
      <c r="L470" s="108"/>
      <c r="M470" s="109"/>
      <c r="N470" s="109"/>
    </row>
    <row r="471" spans="1:18" ht="13.15" customHeight="1">
      <c r="A471" s="495"/>
      <c r="B471" s="496"/>
      <c r="C471" s="496"/>
      <c r="D471" s="677" t="s">
        <v>277</v>
      </c>
      <c r="E471" s="497"/>
      <c r="F471" s="497"/>
      <c r="G471" s="498" t="s">
        <v>937</v>
      </c>
      <c r="H471" s="499"/>
      <c r="I471" s="499"/>
      <c r="J471" s="499"/>
      <c r="K471" s="500"/>
      <c r="L471" s="500"/>
      <c r="M471" s="501"/>
      <c r="N471" s="501"/>
      <c r="O471" s="72"/>
      <c r="P471" s="75"/>
      <c r="Q471" s="75"/>
      <c r="R471" s="75"/>
    </row>
    <row r="472" spans="1:18" ht="13.15" customHeight="1">
      <c r="A472" s="502">
        <v>44947</v>
      </c>
      <c r="B472" s="503" t="s">
        <v>118</v>
      </c>
      <c r="C472" s="503"/>
      <c r="D472" s="504">
        <v>0.52083333333333337</v>
      </c>
      <c r="E472" s="505"/>
      <c r="F472" s="505"/>
      <c r="G472" s="721" t="s">
        <v>936</v>
      </c>
      <c r="H472" s="722"/>
      <c r="I472" s="722"/>
      <c r="J472" s="722"/>
      <c r="K472" s="723"/>
      <c r="L472" s="506"/>
      <c r="M472" s="507"/>
      <c r="N472" s="507"/>
      <c r="O472" s="94"/>
      <c r="P472" s="75"/>
      <c r="Q472" s="75"/>
      <c r="R472" s="75"/>
    </row>
    <row r="473" spans="1:18" ht="12.75" customHeight="1">
      <c r="A473" s="508" t="s">
        <v>21</v>
      </c>
      <c r="B473" s="509" t="s">
        <v>275</v>
      </c>
      <c r="C473" s="509"/>
      <c r="D473" s="510">
        <v>0.64583333333333337</v>
      </c>
      <c r="E473" s="511"/>
      <c r="F473" s="511"/>
      <c r="G473" s="724" t="s">
        <v>935</v>
      </c>
      <c r="H473" s="725"/>
      <c r="I473" s="725"/>
      <c r="J473" s="725"/>
      <c r="K473" s="726"/>
      <c r="L473" s="512"/>
      <c r="M473" s="513"/>
      <c r="N473" s="513"/>
      <c r="O473" s="94"/>
      <c r="P473" s="75"/>
      <c r="Q473" s="75"/>
      <c r="R473" s="75"/>
    </row>
    <row r="474" spans="1:18" ht="12.75" customHeight="1">
      <c r="A474" s="5" t="s">
        <v>308</v>
      </c>
      <c r="B474" s="122" t="s">
        <v>264</v>
      </c>
      <c r="C474" s="45"/>
      <c r="D474" s="46"/>
      <c r="E474" s="46"/>
      <c r="F474" s="46"/>
      <c r="G474" s="98"/>
      <c r="H474" s="45"/>
      <c r="I474" s="45"/>
      <c r="J474" s="45"/>
      <c r="K474" s="45"/>
      <c r="L474" s="67"/>
      <c r="M474" s="47"/>
      <c r="N474" s="47"/>
    </row>
    <row r="475" spans="1:18" ht="13.15" customHeight="1">
      <c r="A475" s="6">
        <v>44948</v>
      </c>
      <c r="B475" s="51" t="s">
        <v>71</v>
      </c>
      <c r="C475" s="51"/>
      <c r="D475" s="308">
        <v>0.29166666666666669</v>
      </c>
      <c r="E475" s="308"/>
      <c r="F475" s="309"/>
      <c r="G475" s="310"/>
      <c r="H475" s="311"/>
      <c r="I475" s="312" t="s">
        <v>108</v>
      </c>
      <c r="J475" s="311"/>
      <c r="K475" s="313"/>
      <c r="L475" s="314"/>
      <c r="M475" s="315"/>
      <c r="N475" s="315"/>
    </row>
    <row r="476" spans="1:18" ht="13.15" customHeight="1">
      <c r="A476" s="2" t="s">
        <v>109</v>
      </c>
      <c r="B476" s="66"/>
      <c r="C476" s="35" t="s">
        <v>797</v>
      </c>
      <c r="D476" s="11">
        <v>0.3263888888888889</v>
      </c>
      <c r="E476" s="11">
        <v>6.25E-2</v>
      </c>
      <c r="F476" s="115" t="s">
        <v>711</v>
      </c>
      <c r="G476" s="37" t="s">
        <v>11</v>
      </c>
      <c r="H476" s="38" t="s">
        <v>984</v>
      </c>
      <c r="I476" s="38" t="s">
        <v>10</v>
      </c>
      <c r="J476" s="38" t="s">
        <v>318</v>
      </c>
      <c r="K476" s="39" t="s">
        <v>845</v>
      </c>
      <c r="L476" s="35" t="s">
        <v>857</v>
      </c>
      <c r="M476" s="33" t="s">
        <v>858</v>
      </c>
      <c r="N476" s="33" t="s">
        <v>859</v>
      </c>
    </row>
    <row r="477" spans="1:18" ht="13.15" customHeight="1">
      <c r="A477" s="2"/>
      <c r="B477" s="66"/>
      <c r="C477" s="33" t="s">
        <v>794</v>
      </c>
      <c r="D477" s="10">
        <f t="shared" ref="D477:D482" si="38">IF(E476&lt;&gt;"",D476+E476,0)</f>
        <v>0.3888888888888889</v>
      </c>
      <c r="E477" s="10">
        <v>5.5555555555555552E-2</v>
      </c>
      <c r="F477" s="115" t="s">
        <v>713</v>
      </c>
      <c r="G477" s="7" t="s">
        <v>641</v>
      </c>
      <c r="H477" s="40" t="s">
        <v>987</v>
      </c>
      <c r="I477" s="40" t="s">
        <v>10</v>
      </c>
      <c r="J477" s="40" t="s">
        <v>987</v>
      </c>
      <c r="K477" s="3" t="s">
        <v>220</v>
      </c>
      <c r="L477" s="33" t="s">
        <v>860</v>
      </c>
      <c r="M477" s="33" t="s">
        <v>11</v>
      </c>
      <c r="N477" s="33" t="s">
        <v>213</v>
      </c>
    </row>
    <row r="478" spans="1:18" ht="13.15" customHeight="1">
      <c r="A478" s="2"/>
      <c r="B478" s="66"/>
      <c r="C478" s="33" t="s">
        <v>808</v>
      </c>
      <c r="D478" s="10">
        <f t="shared" si="38"/>
        <v>0.44444444444444442</v>
      </c>
      <c r="E478" s="10">
        <v>5.5555555555555552E-2</v>
      </c>
      <c r="F478" s="296" t="s">
        <v>711</v>
      </c>
      <c r="G478" s="7" t="s">
        <v>89</v>
      </c>
      <c r="H478" s="40" t="s">
        <v>986</v>
      </c>
      <c r="I478" s="40" t="s">
        <v>10</v>
      </c>
      <c r="J478" s="40" t="s">
        <v>984</v>
      </c>
      <c r="K478" s="3" t="s">
        <v>92</v>
      </c>
      <c r="L478" s="33" t="s">
        <v>495</v>
      </c>
      <c r="M478" s="297" t="s">
        <v>813</v>
      </c>
      <c r="N478" s="297" t="s">
        <v>818</v>
      </c>
    </row>
    <row r="479" spans="1:18" ht="13.15" customHeight="1">
      <c r="A479" s="2"/>
      <c r="B479" s="66"/>
      <c r="C479" s="33" t="s">
        <v>584</v>
      </c>
      <c r="D479" s="10">
        <f t="shared" si="38"/>
        <v>0.5</v>
      </c>
      <c r="E479" s="10">
        <v>4.8611111111111112E-2</v>
      </c>
      <c r="F479" s="115" t="s">
        <v>713</v>
      </c>
      <c r="G479" s="7" t="s">
        <v>87</v>
      </c>
      <c r="H479" s="40" t="s">
        <v>987</v>
      </c>
      <c r="I479" s="40" t="s">
        <v>10</v>
      </c>
      <c r="J479" s="40" t="s">
        <v>987</v>
      </c>
      <c r="K479" s="3" t="s">
        <v>85</v>
      </c>
      <c r="L479" s="33" t="s">
        <v>496</v>
      </c>
      <c r="M479" s="41" t="s">
        <v>62</v>
      </c>
      <c r="N479" s="41" t="s">
        <v>92</v>
      </c>
    </row>
    <row r="480" spans="1:18" ht="13.15" customHeight="1">
      <c r="A480" s="2"/>
      <c r="B480" s="66"/>
      <c r="C480" s="33" t="s">
        <v>799</v>
      </c>
      <c r="D480" s="10">
        <f t="shared" si="38"/>
        <v>0.54861111111111116</v>
      </c>
      <c r="E480" s="10">
        <v>5.5555555555555552E-2</v>
      </c>
      <c r="F480" s="296" t="s">
        <v>711</v>
      </c>
      <c r="G480" s="95" t="s">
        <v>37</v>
      </c>
      <c r="H480" s="42" t="s">
        <v>984</v>
      </c>
      <c r="I480" s="42" t="s">
        <v>10</v>
      </c>
      <c r="J480" s="42" t="s">
        <v>988</v>
      </c>
      <c r="K480" s="96" t="s">
        <v>22</v>
      </c>
      <c r="L480" s="43" t="s">
        <v>486</v>
      </c>
      <c r="M480" s="41" t="s">
        <v>57</v>
      </c>
      <c r="N480" s="41" t="s">
        <v>57</v>
      </c>
    </row>
    <row r="481" spans="1:18" ht="13.15" customHeight="1">
      <c r="A481" s="2"/>
      <c r="B481" s="66"/>
      <c r="C481" s="33" t="s">
        <v>792</v>
      </c>
      <c r="D481" s="10">
        <f t="shared" si="38"/>
        <v>0.60416666666666674</v>
      </c>
      <c r="E481" s="10">
        <v>4.8611111111111112E-2</v>
      </c>
      <c r="F481" s="115" t="s">
        <v>713</v>
      </c>
      <c r="G481" s="95" t="s">
        <v>57</v>
      </c>
      <c r="H481" s="42" t="s">
        <v>987</v>
      </c>
      <c r="I481" s="42" t="s">
        <v>10</v>
      </c>
      <c r="J481" s="42" t="s">
        <v>987</v>
      </c>
      <c r="K481" s="96" t="s">
        <v>29</v>
      </c>
      <c r="L481" s="43" t="s">
        <v>487</v>
      </c>
      <c r="M481" s="41" t="s">
        <v>37</v>
      </c>
      <c r="N481" s="41" t="s">
        <v>37</v>
      </c>
    </row>
    <row r="482" spans="1:18" ht="13.15" customHeight="1">
      <c r="A482" s="2"/>
      <c r="B482" s="66"/>
      <c r="C482" s="33" t="s">
        <v>809</v>
      </c>
      <c r="D482" s="10">
        <f t="shared" si="38"/>
        <v>0.6527777777777779</v>
      </c>
      <c r="E482" s="10">
        <v>6.9444444444444434E-2</v>
      </c>
      <c r="F482" s="115" t="s">
        <v>711</v>
      </c>
      <c r="G482" s="95" t="s">
        <v>837</v>
      </c>
      <c r="H482" s="42" t="s">
        <v>986</v>
      </c>
      <c r="I482" s="42" t="s">
        <v>10</v>
      </c>
      <c r="J482" s="42" t="s">
        <v>986</v>
      </c>
      <c r="K482" s="96" t="s">
        <v>738</v>
      </c>
      <c r="L482" s="43" t="s">
        <v>834</v>
      </c>
      <c r="M482" s="99" t="s">
        <v>831</v>
      </c>
      <c r="N482" s="99" t="s">
        <v>12</v>
      </c>
    </row>
    <row r="483" spans="1:18" ht="13.15" customHeight="1">
      <c r="A483" s="2"/>
      <c r="B483" s="66"/>
      <c r="C483" s="34" t="s">
        <v>810</v>
      </c>
      <c r="D483" s="70">
        <f>IF(E482&lt;&gt;"",D482+E482,0)</f>
        <v>0.72222222222222232</v>
      </c>
      <c r="E483" s="115">
        <v>5.2083333333333336E-2</v>
      </c>
      <c r="F483" s="115" t="s">
        <v>713</v>
      </c>
      <c r="G483" s="110" t="s">
        <v>596</v>
      </c>
      <c r="H483" s="104" t="s">
        <v>985</v>
      </c>
      <c r="I483" s="104" t="s">
        <v>10</v>
      </c>
      <c r="J483" s="104" t="s">
        <v>984</v>
      </c>
      <c r="K483" s="112" t="s">
        <v>598</v>
      </c>
      <c r="L483" s="105" t="s">
        <v>835</v>
      </c>
      <c r="M483" s="99" t="s">
        <v>18</v>
      </c>
      <c r="N483" s="99" t="s">
        <v>836</v>
      </c>
    </row>
    <row r="484" spans="1:18" ht="13.15" customHeight="1">
      <c r="A484" s="4"/>
      <c r="B484" s="69"/>
      <c r="C484" s="69"/>
      <c r="D484" s="107">
        <f t="shared" ref="D484" si="39">IF(E483&lt;&gt;"",D483+E483,0)</f>
        <v>0.77430555555555569</v>
      </c>
      <c r="E484" s="107"/>
      <c r="F484" s="291"/>
      <c r="G484" s="111"/>
      <c r="H484" s="103"/>
      <c r="I484" s="103" t="s">
        <v>265</v>
      </c>
      <c r="J484" s="103"/>
      <c r="K484" s="113"/>
      <c r="L484" s="108"/>
      <c r="M484" s="109"/>
      <c r="N484" s="109"/>
    </row>
    <row r="485" spans="1:18" ht="13.15" customHeight="1">
      <c r="A485" s="495"/>
      <c r="B485" s="496"/>
      <c r="C485" s="496"/>
      <c r="D485" s="677" t="s">
        <v>277</v>
      </c>
      <c r="E485" s="497"/>
      <c r="F485" s="497"/>
      <c r="G485" s="498" t="s">
        <v>938</v>
      </c>
      <c r="H485" s="499"/>
      <c r="I485" s="499"/>
      <c r="J485" s="499"/>
      <c r="K485" s="500"/>
      <c r="L485" s="500"/>
      <c r="M485" s="501"/>
      <c r="N485" s="501"/>
      <c r="O485" s="72"/>
      <c r="P485" s="75"/>
      <c r="Q485" s="75"/>
      <c r="R485" s="75"/>
    </row>
    <row r="486" spans="1:18" ht="13.15" customHeight="1">
      <c r="A486" s="502">
        <v>44954</v>
      </c>
      <c r="B486" s="503" t="s">
        <v>118</v>
      </c>
      <c r="C486" s="503"/>
      <c r="D486" s="504">
        <v>0.52083333333333337</v>
      </c>
      <c r="E486" s="505"/>
      <c r="F486" s="505"/>
      <c r="G486" s="721" t="s">
        <v>936</v>
      </c>
      <c r="H486" s="722"/>
      <c r="I486" s="722"/>
      <c r="J486" s="722"/>
      <c r="K486" s="723"/>
      <c r="L486" s="506"/>
      <c r="M486" s="507"/>
      <c r="N486" s="507"/>
      <c r="O486" s="94"/>
      <c r="P486" s="75"/>
      <c r="Q486" s="75"/>
      <c r="R486" s="75"/>
    </row>
    <row r="487" spans="1:18" ht="12.75" customHeight="1">
      <c r="A487" s="508" t="s">
        <v>21</v>
      </c>
      <c r="B487" s="509" t="s">
        <v>275</v>
      </c>
      <c r="C487" s="509"/>
      <c r="D487" s="510">
        <v>0.64583333333333337</v>
      </c>
      <c r="E487" s="511"/>
      <c r="F487" s="511"/>
      <c r="G487" s="724" t="s">
        <v>935</v>
      </c>
      <c r="H487" s="725"/>
      <c r="I487" s="725"/>
      <c r="J487" s="725"/>
      <c r="K487" s="726"/>
      <c r="L487" s="512"/>
      <c r="M487" s="513"/>
      <c r="N487" s="513"/>
      <c r="O487" s="94"/>
      <c r="P487" s="75"/>
      <c r="Q487" s="75"/>
      <c r="R487" s="75"/>
    </row>
    <row r="488" spans="1:18" ht="12.75" customHeight="1">
      <c r="A488" s="5" t="s">
        <v>296</v>
      </c>
      <c r="B488" s="122" t="s">
        <v>264</v>
      </c>
      <c r="C488" s="45"/>
      <c r="D488" s="46"/>
      <c r="E488" s="46"/>
      <c r="F488" s="46"/>
      <c r="G488" s="729" t="s">
        <v>992</v>
      </c>
      <c r="H488" s="729"/>
      <c r="I488" s="729"/>
      <c r="J488" s="729"/>
      <c r="K488" s="729"/>
      <c r="L488" s="67"/>
      <c r="M488" s="47"/>
      <c r="N488" s="47"/>
    </row>
    <row r="489" spans="1:18" ht="13.15" customHeight="1">
      <c r="A489" s="6">
        <v>44955</v>
      </c>
      <c r="B489" s="51" t="s">
        <v>71</v>
      </c>
      <c r="C489" s="51"/>
      <c r="D489" s="11">
        <v>0.29166666666666669</v>
      </c>
      <c r="E489" s="11"/>
      <c r="F489" s="114"/>
      <c r="G489" s="37"/>
      <c r="H489" s="38"/>
      <c r="I489" s="103" t="s">
        <v>108</v>
      </c>
      <c r="J489" s="38"/>
      <c r="K489" s="39"/>
      <c r="L489" s="35"/>
      <c r="M489" s="9"/>
      <c r="N489" s="9"/>
    </row>
    <row r="490" spans="1:18" ht="13.15" customHeight="1">
      <c r="A490" s="2" t="s">
        <v>109</v>
      </c>
      <c r="B490" s="52"/>
      <c r="C490" s="35" t="s">
        <v>797</v>
      </c>
      <c r="D490" s="11">
        <v>0.3263888888888889</v>
      </c>
      <c r="E490" s="11">
        <v>5.5555555555555552E-2</v>
      </c>
      <c r="F490" s="114" t="s">
        <v>711</v>
      </c>
      <c r="G490" s="37" t="s">
        <v>91</v>
      </c>
      <c r="H490" s="38" t="s">
        <v>994</v>
      </c>
      <c r="I490" s="38" t="s">
        <v>10</v>
      </c>
      <c r="J490" s="38" t="s">
        <v>995</v>
      </c>
      <c r="K490" s="39" t="s">
        <v>90</v>
      </c>
      <c r="L490" s="35" t="s">
        <v>819</v>
      </c>
      <c r="M490" s="9" t="s">
        <v>16</v>
      </c>
      <c r="N490" s="9" t="s">
        <v>814</v>
      </c>
    </row>
    <row r="491" spans="1:18" ht="13.15" customHeight="1">
      <c r="A491" s="1"/>
      <c r="B491" s="66"/>
      <c r="C491" s="33" t="s">
        <v>794</v>
      </c>
      <c r="D491" s="10">
        <f t="shared" ref="D491:D497" si="40">IF(E490&lt;&gt;"",D490+E490,0)</f>
        <v>0.38194444444444442</v>
      </c>
      <c r="E491" s="10">
        <v>4.8611111111111112E-2</v>
      </c>
      <c r="F491" s="115" t="s">
        <v>713</v>
      </c>
      <c r="G491" s="7" t="s">
        <v>16</v>
      </c>
      <c r="H491" s="40" t="s">
        <v>994</v>
      </c>
      <c r="I491" s="40" t="s">
        <v>10</v>
      </c>
      <c r="J491" s="40" t="s">
        <v>995</v>
      </c>
      <c r="K491" s="3" t="s">
        <v>89</v>
      </c>
      <c r="L491" s="33" t="s">
        <v>820</v>
      </c>
      <c r="M491" s="8" t="s">
        <v>815</v>
      </c>
      <c r="N491" s="8" t="s">
        <v>821</v>
      </c>
    </row>
    <row r="492" spans="1:18" ht="13.15" customHeight="1">
      <c r="A492" s="2"/>
      <c r="B492" s="66"/>
      <c r="C492" s="33" t="s">
        <v>808</v>
      </c>
      <c r="D492" s="10">
        <f t="shared" si="40"/>
        <v>0.43055555555555552</v>
      </c>
      <c r="E492" s="10">
        <v>5.5555555555555552E-2</v>
      </c>
      <c r="F492" s="115" t="s">
        <v>711</v>
      </c>
      <c r="G492" s="357" t="s">
        <v>57</v>
      </c>
      <c r="H492" s="353" t="s">
        <v>995</v>
      </c>
      <c r="I492" s="353" t="s">
        <v>10</v>
      </c>
      <c r="J492" s="353" t="s">
        <v>996</v>
      </c>
      <c r="K492" s="354" t="s">
        <v>58</v>
      </c>
      <c r="L492" s="474" t="s">
        <v>488</v>
      </c>
      <c r="M492" s="475" t="s">
        <v>981</v>
      </c>
      <c r="N492" s="475" t="s">
        <v>981</v>
      </c>
    </row>
    <row r="493" spans="1:18" ht="13.15" customHeight="1">
      <c r="A493" s="2"/>
      <c r="B493" s="66"/>
      <c r="C493" s="33" t="s">
        <v>584</v>
      </c>
      <c r="D493" s="10">
        <f t="shared" si="40"/>
        <v>0.48611111111111105</v>
      </c>
      <c r="E493" s="10">
        <v>4.8611111111111112E-2</v>
      </c>
      <c r="F493" s="115" t="s">
        <v>713</v>
      </c>
      <c r="G493" s="476" t="s">
        <v>982</v>
      </c>
      <c r="H493" s="477" t="s">
        <v>996</v>
      </c>
      <c r="I493" s="353" t="s">
        <v>10</v>
      </c>
      <c r="J493" s="477" t="s">
        <v>997</v>
      </c>
      <c r="K493" s="478" t="s">
        <v>784</v>
      </c>
      <c r="L493" s="474" t="s">
        <v>489</v>
      </c>
      <c r="M493" s="479" t="s">
        <v>57</v>
      </c>
      <c r="N493" s="479" t="s">
        <v>57</v>
      </c>
    </row>
    <row r="494" spans="1:18" ht="13.15" customHeight="1">
      <c r="A494" s="2"/>
      <c r="B494" s="66"/>
      <c r="C494" s="33" t="s">
        <v>799</v>
      </c>
      <c r="D494" s="10">
        <f t="shared" si="40"/>
        <v>0.53472222222222221</v>
      </c>
      <c r="E494" s="10">
        <v>6.25E-2</v>
      </c>
      <c r="F494" s="115" t="s">
        <v>711</v>
      </c>
      <c r="G494" s="95" t="s">
        <v>847</v>
      </c>
      <c r="H494" s="42" t="s">
        <v>999</v>
      </c>
      <c r="I494" s="42" t="s">
        <v>10</v>
      </c>
      <c r="J494" s="42" t="s">
        <v>996</v>
      </c>
      <c r="K494" s="96" t="s">
        <v>11</v>
      </c>
      <c r="L494" s="43" t="s">
        <v>861</v>
      </c>
      <c r="M494" s="99" t="s">
        <v>213</v>
      </c>
      <c r="N494" s="99" t="s">
        <v>859</v>
      </c>
    </row>
    <row r="495" spans="1:18" ht="13.15" customHeight="1">
      <c r="A495" s="2"/>
      <c r="B495" s="66"/>
      <c r="C495" s="33" t="s">
        <v>792</v>
      </c>
      <c r="D495" s="10">
        <f t="shared" si="40"/>
        <v>0.59722222222222221</v>
      </c>
      <c r="E495" s="10">
        <v>5.5555555555555552E-2</v>
      </c>
      <c r="F495" s="115" t="s">
        <v>713</v>
      </c>
      <c r="G495" s="95" t="s">
        <v>845</v>
      </c>
      <c r="H495" s="42" t="s">
        <v>994</v>
      </c>
      <c r="I495" s="42" t="s">
        <v>10</v>
      </c>
      <c r="J495" s="42" t="s">
        <v>995</v>
      </c>
      <c r="K495" s="96" t="s">
        <v>220</v>
      </c>
      <c r="L495" s="43" t="s">
        <v>862</v>
      </c>
      <c r="M495" s="317" t="s">
        <v>863</v>
      </c>
      <c r="N495" s="317" t="s">
        <v>11</v>
      </c>
    </row>
    <row r="496" spans="1:18" ht="13.15" customHeight="1">
      <c r="A496" s="2"/>
      <c r="B496" s="66"/>
      <c r="C496" s="33" t="s">
        <v>809</v>
      </c>
      <c r="D496" s="10">
        <f t="shared" si="40"/>
        <v>0.65277777777777779</v>
      </c>
      <c r="E496" s="10">
        <v>6.9444444444444434E-2</v>
      </c>
      <c r="F496" s="115" t="s">
        <v>711</v>
      </c>
      <c r="G496" s="95" t="s">
        <v>876</v>
      </c>
      <c r="H496" s="42" t="s">
        <v>997</v>
      </c>
      <c r="I496" s="42" t="s">
        <v>10</v>
      </c>
      <c r="J496" s="42" t="s">
        <v>996</v>
      </c>
      <c r="K496" s="96" t="s">
        <v>879</v>
      </c>
      <c r="L496" s="43" t="s">
        <v>877</v>
      </c>
      <c r="M496" s="41" t="s">
        <v>880</v>
      </c>
      <c r="N496" s="41" t="s">
        <v>124</v>
      </c>
    </row>
    <row r="497" spans="1:18" ht="13.15" customHeight="1">
      <c r="A497" s="2"/>
      <c r="B497" s="52"/>
      <c r="C497" s="34" t="s">
        <v>810</v>
      </c>
      <c r="D497" s="10">
        <f t="shared" si="40"/>
        <v>0.72222222222222221</v>
      </c>
      <c r="E497" s="10">
        <v>5.2083333333333336E-2</v>
      </c>
      <c r="F497" s="115" t="s">
        <v>713</v>
      </c>
      <c r="G497" s="95" t="s">
        <v>120</v>
      </c>
      <c r="H497" s="42" t="s">
        <v>998</v>
      </c>
      <c r="I497" s="42" t="s">
        <v>10</v>
      </c>
      <c r="J497" s="42" t="s">
        <v>997</v>
      </c>
      <c r="K497" s="96" t="s">
        <v>873</v>
      </c>
      <c r="L497" s="43" t="s">
        <v>878</v>
      </c>
      <c r="M497" s="321" t="s">
        <v>876</v>
      </c>
      <c r="N497" s="321" t="s">
        <v>28</v>
      </c>
    </row>
    <row r="498" spans="1:18" ht="13.15" customHeight="1">
      <c r="A498" s="4"/>
      <c r="B498" s="69"/>
      <c r="C498" s="69"/>
      <c r="D498" s="107">
        <f t="shared" ref="D498" si="41">IF(E497&lt;&gt;"",D497+E497,0)</f>
        <v>0.77430555555555558</v>
      </c>
      <c r="E498" s="107"/>
      <c r="F498" s="291"/>
      <c r="G498" s="111"/>
      <c r="H498" s="103"/>
      <c r="I498" s="103" t="s">
        <v>265</v>
      </c>
      <c r="J498" s="103"/>
      <c r="K498" s="113"/>
      <c r="L498" s="108"/>
      <c r="M498" s="109"/>
      <c r="N498" s="109"/>
    </row>
    <row r="499" spans="1:18" ht="12.75" customHeight="1">
      <c r="A499" s="5" t="s">
        <v>309</v>
      </c>
      <c r="B499" s="122" t="s">
        <v>264</v>
      </c>
      <c r="C499" s="45"/>
      <c r="D499" s="46"/>
      <c r="E499" s="46"/>
      <c r="F499" s="46"/>
      <c r="G499" s="730" t="s">
        <v>927</v>
      </c>
      <c r="H499" s="730"/>
      <c r="I499" s="730"/>
      <c r="J499" s="730"/>
      <c r="K499" s="730"/>
      <c r="L499" s="67"/>
      <c r="M499" s="47"/>
      <c r="N499" s="47"/>
    </row>
    <row r="500" spans="1:18" ht="13.15" customHeight="1">
      <c r="A500" s="6">
        <v>44962</v>
      </c>
      <c r="B500" s="51" t="s">
        <v>71</v>
      </c>
      <c r="C500" s="51"/>
      <c r="D500" s="11">
        <v>0.29166666666666669</v>
      </c>
      <c r="E500" s="11"/>
      <c r="F500" s="114"/>
      <c r="G500" s="37"/>
      <c r="H500" s="38"/>
      <c r="I500" s="103" t="s">
        <v>108</v>
      </c>
      <c r="J500" s="38"/>
      <c r="K500" s="39"/>
      <c r="L500" s="35"/>
      <c r="M500" s="9"/>
      <c r="N500" s="9"/>
    </row>
    <row r="501" spans="1:18" ht="13.15" customHeight="1">
      <c r="A501" s="2" t="s">
        <v>109</v>
      </c>
      <c r="B501" s="52"/>
      <c r="C501" s="35" t="s">
        <v>797</v>
      </c>
      <c r="D501" s="11">
        <v>0.3263888888888889</v>
      </c>
      <c r="E501" s="11">
        <v>5.5555555555555552E-2</v>
      </c>
      <c r="F501" s="114" t="s">
        <v>711</v>
      </c>
      <c r="G501" s="37" t="s">
        <v>30</v>
      </c>
      <c r="H501" s="38" t="s">
        <v>1001</v>
      </c>
      <c r="I501" s="38" t="s">
        <v>10</v>
      </c>
      <c r="J501" s="38" t="s">
        <v>1000</v>
      </c>
      <c r="K501" s="39" t="s">
        <v>784</v>
      </c>
      <c r="L501" s="35" t="s">
        <v>493</v>
      </c>
      <c r="M501" s="9" t="s">
        <v>22</v>
      </c>
      <c r="N501" s="9" t="s">
        <v>22</v>
      </c>
    </row>
    <row r="502" spans="1:18" ht="13.15" customHeight="1">
      <c r="A502" s="1"/>
      <c r="B502" s="66"/>
      <c r="C502" s="33" t="s">
        <v>794</v>
      </c>
      <c r="D502" s="10">
        <f t="shared" ref="D502:D509" si="42">IF(E501&lt;&gt;"",D501+E501,0)</f>
        <v>0.38194444444444442</v>
      </c>
      <c r="E502" s="10">
        <v>4.8611111111111112E-2</v>
      </c>
      <c r="F502" s="115" t="s">
        <v>713</v>
      </c>
      <c r="G502" s="7" t="s">
        <v>22</v>
      </c>
      <c r="H502" s="40" t="s">
        <v>1004</v>
      </c>
      <c r="I502" s="40" t="s">
        <v>10</v>
      </c>
      <c r="J502" s="40" t="s">
        <v>1000</v>
      </c>
      <c r="K502" s="3" t="s">
        <v>58</v>
      </c>
      <c r="L502" s="33" t="s">
        <v>494</v>
      </c>
      <c r="M502" s="8" t="s">
        <v>30</v>
      </c>
      <c r="N502" s="8" t="s">
        <v>30</v>
      </c>
    </row>
    <row r="503" spans="1:18" ht="13.15" customHeight="1">
      <c r="A503" s="2"/>
      <c r="B503" s="66"/>
      <c r="C503" s="33" t="s">
        <v>808</v>
      </c>
      <c r="D503" s="10">
        <f t="shared" si="42"/>
        <v>0.43055555555555552</v>
      </c>
      <c r="E503" s="10">
        <v>5.5555555555555552E-2</v>
      </c>
      <c r="F503" s="290" t="s">
        <v>711</v>
      </c>
      <c r="G503" s="95" t="s">
        <v>85</v>
      </c>
      <c r="H503" s="42" t="s">
        <v>1000</v>
      </c>
      <c r="I503" s="42" t="s">
        <v>10</v>
      </c>
      <c r="J503" s="42" t="s">
        <v>1001</v>
      </c>
      <c r="K503" s="96" t="s">
        <v>88</v>
      </c>
      <c r="L503" s="43" t="s">
        <v>822</v>
      </c>
      <c r="M503" s="378" t="s">
        <v>926</v>
      </c>
      <c r="N503" s="378" t="s">
        <v>54</v>
      </c>
    </row>
    <row r="504" spans="1:18" ht="13.15" customHeight="1">
      <c r="A504" s="2"/>
      <c r="B504" s="66"/>
      <c r="C504" s="33" t="s">
        <v>584</v>
      </c>
      <c r="D504" s="10">
        <f t="shared" si="42"/>
        <v>0.48611111111111105</v>
      </c>
      <c r="E504" s="10">
        <v>4.8611111111111112E-2</v>
      </c>
      <c r="F504" s="115" t="s">
        <v>713</v>
      </c>
      <c r="G504" s="292" t="s">
        <v>606</v>
      </c>
      <c r="H504" s="42" t="s">
        <v>1001</v>
      </c>
      <c r="I504" s="42" t="s">
        <v>10</v>
      </c>
      <c r="J504" s="42" t="s">
        <v>1001</v>
      </c>
      <c r="K504" s="293" t="s">
        <v>38</v>
      </c>
      <c r="L504" s="43" t="s">
        <v>823</v>
      </c>
      <c r="M504" s="41" t="s">
        <v>818</v>
      </c>
      <c r="N504" s="41" t="s">
        <v>817</v>
      </c>
    </row>
    <row r="505" spans="1:18" ht="13.15" customHeight="1">
      <c r="A505" s="2"/>
      <c r="B505" s="52"/>
      <c r="C505" s="33" t="s">
        <v>799</v>
      </c>
      <c r="D505" s="10">
        <f t="shared" si="42"/>
        <v>0.53472222222222221</v>
      </c>
      <c r="E505" s="10">
        <v>6.9444444444444434E-2</v>
      </c>
      <c r="F505" s="290" t="s">
        <v>711</v>
      </c>
      <c r="G505" s="95" t="s">
        <v>43</v>
      </c>
      <c r="H505" s="42" t="s">
        <v>1002</v>
      </c>
      <c r="I505" s="42" t="s">
        <v>10</v>
      </c>
      <c r="J505" s="42" t="s">
        <v>1003</v>
      </c>
      <c r="K505" s="96" t="s">
        <v>195</v>
      </c>
      <c r="L505" s="346" t="s">
        <v>551</v>
      </c>
      <c r="M505" s="306" t="s">
        <v>905</v>
      </c>
      <c r="N505" s="306" t="s">
        <v>907</v>
      </c>
    </row>
    <row r="506" spans="1:18" ht="13.15" customHeight="1">
      <c r="A506" s="1"/>
      <c r="B506" s="66"/>
      <c r="C506" s="33" t="s">
        <v>792</v>
      </c>
      <c r="D506" s="70">
        <f t="shared" si="42"/>
        <v>0.60416666666666663</v>
      </c>
      <c r="E506" s="115">
        <v>5.2083333333333336E-2</v>
      </c>
      <c r="F506" s="115" t="s">
        <v>713</v>
      </c>
      <c r="G506" s="110" t="s">
        <v>191</v>
      </c>
      <c r="H506" s="104" t="s">
        <v>1001</v>
      </c>
      <c r="I506" s="104" t="s">
        <v>10</v>
      </c>
      <c r="J506" s="104" t="s">
        <v>1001</v>
      </c>
      <c r="K506" s="112" t="s">
        <v>906</v>
      </c>
      <c r="L506" s="347" t="s">
        <v>552</v>
      </c>
      <c r="M506" s="8" t="s">
        <v>43</v>
      </c>
      <c r="N506" s="8" t="s">
        <v>903</v>
      </c>
    </row>
    <row r="507" spans="1:18" ht="13.15" customHeight="1">
      <c r="A507" s="2"/>
      <c r="B507" s="66"/>
      <c r="C507" s="33" t="s">
        <v>809</v>
      </c>
      <c r="D507" s="10">
        <f t="shared" si="42"/>
        <v>0.65625</v>
      </c>
      <c r="E507" s="10">
        <v>6.25E-2</v>
      </c>
      <c r="F507" s="290" t="s">
        <v>711</v>
      </c>
      <c r="G507" s="95" t="s">
        <v>15</v>
      </c>
      <c r="H507" s="42" t="s">
        <v>1003</v>
      </c>
      <c r="I507" s="42" t="s">
        <v>10</v>
      </c>
      <c r="J507" s="42" t="s">
        <v>1004</v>
      </c>
      <c r="K507" s="96" t="s">
        <v>13</v>
      </c>
      <c r="L507" s="346" t="s">
        <v>864</v>
      </c>
      <c r="M507" s="106" t="s">
        <v>859</v>
      </c>
      <c r="N507" s="106" t="s">
        <v>11</v>
      </c>
    </row>
    <row r="508" spans="1:18" ht="13.15" customHeight="1">
      <c r="A508" s="2"/>
      <c r="B508" s="66"/>
      <c r="C508" s="34" t="s">
        <v>810</v>
      </c>
      <c r="D508" s="10">
        <f t="shared" si="42"/>
        <v>0.71875</v>
      </c>
      <c r="E508" s="10">
        <v>4.8611111111111112E-2</v>
      </c>
      <c r="F508" s="115" t="s">
        <v>713</v>
      </c>
      <c r="G508" s="95" t="s">
        <v>220</v>
      </c>
      <c r="H508" s="42" t="s">
        <v>1004</v>
      </c>
      <c r="I508" s="42" t="s">
        <v>10</v>
      </c>
      <c r="J508" s="42" t="s">
        <v>1000</v>
      </c>
      <c r="K508" s="96" t="s">
        <v>11</v>
      </c>
      <c r="L508" s="346" t="s">
        <v>865</v>
      </c>
      <c r="M508" s="106" t="s">
        <v>24</v>
      </c>
      <c r="N508" s="106" t="s">
        <v>12</v>
      </c>
    </row>
    <row r="509" spans="1:18" ht="13.15" customHeight="1">
      <c r="A509" s="4"/>
      <c r="B509" s="69"/>
      <c r="C509" s="69"/>
      <c r="D509" s="107">
        <f t="shared" si="42"/>
        <v>0.76736111111111116</v>
      </c>
      <c r="E509" s="107"/>
      <c r="F509" s="291"/>
      <c r="G509" s="111"/>
      <c r="H509" s="103"/>
      <c r="I509" s="103" t="s">
        <v>265</v>
      </c>
      <c r="J509" s="103"/>
      <c r="K509" s="113"/>
      <c r="L509" s="108"/>
      <c r="M509" s="109"/>
      <c r="N509" s="109"/>
    </row>
    <row r="510" spans="1:18" ht="13.15" customHeight="1">
      <c r="A510" s="495"/>
      <c r="B510" s="496"/>
      <c r="C510" s="496"/>
      <c r="D510" s="677" t="s">
        <v>277</v>
      </c>
      <c r="E510" s="497"/>
      <c r="F510" s="497"/>
      <c r="G510" s="498" t="s">
        <v>939</v>
      </c>
      <c r="H510" s="499"/>
      <c r="I510" s="499"/>
      <c r="J510" s="499"/>
      <c r="K510" s="500"/>
      <c r="L510" s="500"/>
      <c r="M510" s="501"/>
      <c r="N510" s="501"/>
      <c r="O510" s="72"/>
      <c r="P510" s="75"/>
      <c r="Q510" s="75"/>
      <c r="R510" s="75"/>
    </row>
    <row r="511" spans="1:18" ht="13.15" customHeight="1">
      <c r="A511" s="502">
        <v>44968</v>
      </c>
      <c r="B511" s="503" t="s">
        <v>118</v>
      </c>
      <c r="C511" s="503"/>
      <c r="D511" s="504">
        <v>0.52083333333333337</v>
      </c>
      <c r="E511" s="505"/>
      <c r="F511" s="505"/>
      <c r="G511" s="721" t="s">
        <v>936</v>
      </c>
      <c r="H511" s="722"/>
      <c r="I511" s="722"/>
      <c r="J511" s="722"/>
      <c r="K511" s="723"/>
      <c r="L511" s="506"/>
      <c r="M511" s="507"/>
      <c r="N511" s="507"/>
      <c r="O511" s="94"/>
      <c r="P511" s="75"/>
      <c r="Q511" s="75"/>
      <c r="R511" s="75"/>
    </row>
    <row r="512" spans="1:18" ht="12.75" customHeight="1">
      <c r="A512" s="508" t="s">
        <v>21</v>
      </c>
      <c r="B512" s="509" t="s">
        <v>275</v>
      </c>
      <c r="C512" s="509"/>
      <c r="D512" s="510">
        <v>0.64583333333333337</v>
      </c>
      <c r="E512" s="511"/>
      <c r="F512" s="511"/>
      <c r="G512" s="724" t="s">
        <v>935</v>
      </c>
      <c r="H512" s="725"/>
      <c r="I512" s="725"/>
      <c r="J512" s="725"/>
      <c r="K512" s="726"/>
      <c r="L512" s="512"/>
      <c r="M512" s="513"/>
      <c r="N512" s="513"/>
      <c r="O512" s="94"/>
      <c r="P512" s="75"/>
      <c r="Q512" s="75"/>
      <c r="R512" s="75"/>
    </row>
    <row r="513" spans="1:15" ht="12.75" customHeight="1">
      <c r="A513" s="5" t="s">
        <v>310</v>
      </c>
      <c r="B513" s="122" t="s">
        <v>264</v>
      </c>
      <c r="C513" s="45"/>
      <c r="D513" s="46"/>
      <c r="E513" s="46"/>
      <c r="F513" s="46"/>
      <c r="G513" s="729" t="s">
        <v>991</v>
      </c>
      <c r="H513" s="729"/>
      <c r="I513" s="729"/>
      <c r="J513" s="729"/>
      <c r="K513" s="729"/>
      <c r="L513" s="67"/>
      <c r="M513" s="47"/>
      <c r="N513" s="47"/>
    </row>
    <row r="514" spans="1:15" ht="13.15" customHeight="1">
      <c r="A514" s="6">
        <v>44969</v>
      </c>
      <c r="B514" s="51" t="s">
        <v>71</v>
      </c>
      <c r="C514" s="51"/>
      <c r="D514" s="298">
        <v>0.29166666666666669</v>
      </c>
      <c r="E514" s="298"/>
      <c r="F514" s="299"/>
      <c r="G514" s="300"/>
      <c r="H514" s="301"/>
      <c r="I514" s="103" t="s">
        <v>108</v>
      </c>
      <c r="J514" s="301"/>
      <c r="K514" s="302"/>
      <c r="L514" s="303"/>
      <c r="M514" s="286"/>
      <c r="N514" s="286"/>
    </row>
    <row r="515" spans="1:15" ht="12.75" customHeight="1">
      <c r="A515" s="2"/>
      <c r="B515" s="66"/>
      <c r="C515" s="344">
        <v>1</v>
      </c>
      <c r="D515" s="11">
        <v>0.3263888888888889</v>
      </c>
      <c r="E515" s="10">
        <v>5.5555555555555552E-2</v>
      </c>
      <c r="F515" s="115" t="s">
        <v>711</v>
      </c>
      <c r="G515" s="7" t="s">
        <v>98</v>
      </c>
      <c r="H515" s="40" t="s">
        <v>319</v>
      </c>
      <c r="I515" s="40" t="s">
        <v>10</v>
      </c>
      <c r="J515" s="40" t="s">
        <v>1053</v>
      </c>
      <c r="K515" s="3" t="s">
        <v>37</v>
      </c>
      <c r="L515" s="348" t="s">
        <v>515</v>
      </c>
      <c r="M515" s="484" t="s">
        <v>101</v>
      </c>
      <c r="N515" s="484" t="s">
        <v>101</v>
      </c>
    </row>
    <row r="516" spans="1:15" ht="13.15" customHeight="1">
      <c r="A516" s="2"/>
      <c r="B516" s="66"/>
      <c r="C516" s="331">
        <v>2</v>
      </c>
      <c r="D516" s="10">
        <f t="shared" ref="D516:D517" si="43">IF(E515&lt;&gt;"",D515+E515,0)</f>
        <v>0.38194444444444442</v>
      </c>
      <c r="E516" s="10">
        <v>4.8611111111111112E-2</v>
      </c>
      <c r="F516" s="115" t="s">
        <v>713</v>
      </c>
      <c r="G516" s="480" t="s">
        <v>97</v>
      </c>
      <c r="H516" s="481" t="s">
        <v>1053</v>
      </c>
      <c r="I516" s="481" t="s">
        <v>10</v>
      </c>
      <c r="J516" s="481" t="s">
        <v>1054</v>
      </c>
      <c r="K516" s="482" t="s">
        <v>983</v>
      </c>
      <c r="L516" s="440" t="s">
        <v>516</v>
      </c>
      <c r="M516" s="483" t="s">
        <v>899</v>
      </c>
      <c r="N516" s="483" t="s">
        <v>899</v>
      </c>
    </row>
    <row r="517" spans="1:15" ht="13.15" customHeight="1">
      <c r="A517" s="2"/>
      <c r="B517" s="66"/>
      <c r="C517" s="331">
        <v>3</v>
      </c>
      <c r="D517" s="10">
        <f t="shared" si="43"/>
        <v>0.43055555555555552</v>
      </c>
      <c r="E517" s="305">
        <v>6.9444444444444434E-2</v>
      </c>
      <c r="F517" s="296" t="s">
        <v>711</v>
      </c>
      <c r="G517" s="480" t="s">
        <v>956</v>
      </c>
      <c r="H517" s="481" t="s">
        <v>1056</v>
      </c>
      <c r="I517" s="481" t="s">
        <v>10</v>
      </c>
      <c r="J517" s="481" t="s">
        <v>1053</v>
      </c>
      <c r="K517" s="482" t="s">
        <v>123</v>
      </c>
      <c r="L517" s="484" t="s">
        <v>527</v>
      </c>
      <c r="M517" s="475" t="s">
        <v>955</v>
      </c>
      <c r="N517" s="475" t="s">
        <v>120</v>
      </c>
    </row>
    <row r="518" spans="1:15" ht="13.15" customHeight="1">
      <c r="A518" s="2"/>
      <c r="B518" s="66"/>
      <c r="C518" s="331">
        <v>4</v>
      </c>
      <c r="D518" s="10">
        <f t="shared" ref="D518:D523" si="44">IF(E517&lt;&gt;"",D517+E517,0)</f>
        <v>0.49999999999999994</v>
      </c>
      <c r="E518" s="10">
        <v>6.25E-2</v>
      </c>
      <c r="F518" s="115" t="s">
        <v>713</v>
      </c>
      <c r="G518" s="476" t="s">
        <v>955</v>
      </c>
      <c r="H518" s="353" t="s">
        <v>1053</v>
      </c>
      <c r="I518" s="353" t="s">
        <v>10</v>
      </c>
      <c r="J518" s="353" t="s">
        <v>1055</v>
      </c>
      <c r="K518" s="478" t="s">
        <v>120</v>
      </c>
      <c r="L518" s="484" t="s">
        <v>528</v>
      </c>
      <c r="M518" s="484" t="s">
        <v>124</v>
      </c>
      <c r="N518" s="484" t="s">
        <v>123</v>
      </c>
    </row>
    <row r="519" spans="1:15" ht="13.15" customHeight="1">
      <c r="A519" s="2"/>
      <c r="B519" s="66"/>
      <c r="C519" s="331">
        <v>5</v>
      </c>
      <c r="D519" s="488">
        <f t="shared" si="44"/>
        <v>0.5625</v>
      </c>
      <c r="E519" s="10">
        <v>6.25E-2</v>
      </c>
      <c r="F519" s="115" t="s">
        <v>711</v>
      </c>
      <c r="G519" s="480" t="s">
        <v>641</v>
      </c>
      <c r="H519" s="481" t="s">
        <v>1057</v>
      </c>
      <c r="I519" s="481" t="s">
        <v>10</v>
      </c>
      <c r="J519" s="481" t="s">
        <v>1054</v>
      </c>
      <c r="K519" s="482" t="s">
        <v>15</v>
      </c>
      <c r="L519" s="474" t="s">
        <v>867</v>
      </c>
      <c r="M519" s="483" t="s">
        <v>213</v>
      </c>
      <c r="N519" s="483" t="s">
        <v>75</v>
      </c>
      <c r="O519" s="345"/>
    </row>
    <row r="520" spans="1:15" ht="13.15" customHeight="1">
      <c r="A520" s="2"/>
      <c r="B520" s="66"/>
      <c r="C520" s="331">
        <v>6</v>
      </c>
      <c r="D520" s="488">
        <f t="shared" si="44"/>
        <v>0.625</v>
      </c>
      <c r="E520" s="10">
        <v>4.8611111111111112E-2</v>
      </c>
      <c r="F520" s="115" t="s">
        <v>713</v>
      </c>
      <c r="G520" s="480" t="s">
        <v>845</v>
      </c>
      <c r="H520" s="481" t="s">
        <v>1057</v>
      </c>
      <c r="I520" s="481" t="s">
        <v>10</v>
      </c>
      <c r="J520" s="481" t="s">
        <v>1057</v>
      </c>
      <c r="K520" s="482" t="s">
        <v>183</v>
      </c>
      <c r="L520" s="474" t="s">
        <v>868</v>
      </c>
      <c r="M520" s="474" t="s">
        <v>858</v>
      </c>
      <c r="N520" s="474" t="s">
        <v>24</v>
      </c>
      <c r="O520" s="345"/>
    </row>
    <row r="521" spans="1:15" ht="13.15" customHeight="1">
      <c r="A521" s="2"/>
      <c r="B521" s="66"/>
      <c r="C521" s="331"/>
      <c r="D521" s="10">
        <f t="shared" si="44"/>
        <v>0.67361111111111116</v>
      </c>
      <c r="E521" s="10">
        <v>0</v>
      </c>
      <c r="F521" s="115"/>
      <c r="G521" s="485"/>
      <c r="H521" s="481"/>
      <c r="I521" s="481" t="s">
        <v>10</v>
      </c>
      <c r="J521" s="481"/>
      <c r="K521" s="486"/>
      <c r="L521" s="487"/>
      <c r="M521" s="474"/>
      <c r="N521" s="474"/>
    </row>
    <row r="522" spans="1:15" ht="13.15" customHeight="1">
      <c r="A522" s="2"/>
      <c r="B522" s="66"/>
      <c r="C522" s="332"/>
      <c r="D522" s="10">
        <f t="shared" si="44"/>
        <v>0.67361111111111116</v>
      </c>
      <c r="E522" s="10">
        <v>0</v>
      </c>
      <c r="F522" s="115"/>
      <c r="G522" s="485"/>
      <c r="H522" s="481"/>
      <c r="I522" s="481" t="s">
        <v>10</v>
      </c>
      <c r="J522" s="481"/>
      <c r="K522" s="486"/>
      <c r="L522" s="487"/>
      <c r="M522" s="479"/>
      <c r="N522" s="479"/>
    </row>
    <row r="523" spans="1:15" ht="13.15" customHeight="1">
      <c r="A523" s="4"/>
      <c r="B523" s="69"/>
      <c r="C523" s="69"/>
      <c r="D523" s="107">
        <f t="shared" si="44"/>
        <v>0.67361111111111116</v>
      </c>
      <c r="E523" s="107"/>
      <c r="F523" s="291"/>
      <c r="G523" s="111"/>
      <c r="H523" s="103"/>
      <c r="I523" s="103" t="s">
        <v>265</v>
      </c>
      <c r="J523" s="103"/>
      <c r="K523" s="113"/>
      <c r="L523" s="108"/>
      <c r="M523" s="109"/>
      <c r="N523" s="109"/>
    </row>
    <row r="524" spans="1:15" ht="12.75" customHeight="1">
      <c r="A524" s="5" t="s">
        <v>311</v>
      </c>
      <c r="B524" s="122" t="s">
        <v>264</v>
      </c>
      <c r="C524" s="45"/>
      <c r="D524" s="46"/>
      <c r="E524" s="46"/>
      <c r="F524" s="46"/>
      <c r="G524" s="98"/>
      <c r="H524" s="45"/>
      <c r="I524" s="45"/>
      <c r="J524" s="45"/>
      <c r="K524" s="45"/>
      <c r="L524" s="67"/>
      <c r="M524" s="47"/>
      <c r="N524" s="47"/>
    </row>
    <row r="525" spans="1:15" ht="13.15" customHeight="1">
      <c r="A525" s="6">
        <v>44980</v>
      </c>
      <c r="B525" s="51" t="s">
        <v>71</v>
      </c>
      <c r="C525" s="51"/>
      <c r="D525" s="11">
        <v>0.29166666666666669</v>
      </c>
      <c r="E525" s="11"/>
      <c r="F525" s="298"/>
      <c r="G525" s="37"/>
      <c r="H525" s="38"/>
      <c r="I525" s="103" t="s">
        <v>108</v>
      </c>
      <c r="J525" s="38"/>
      <c r="K525" s="39"/>
      <c r="L525" s="35"/>
      <c r="M525" s="9"/>
      <c r="N525" s="9"/>
    </row>
    <row r="526" spans="1:15" ht="13.15" customHeight="1">
      <c r="A526" s="2" t="s">
        <v>257</v>
      </c>
      <c r="B526" s="52"/>
      <c r="C526" s="35" t="s">
        <v>797</v>
      </c>
      <c r="D526" s="11">
        <v>0.3263888888888889</v>
      </c>
      <c r="E526" s="11">
        <v>5.5555555555555552E-2</v>
      </c>
      <c r="F526" s="123" t="s">
        <v>711</v>
      </c>
      <c r="G526" s="37" t="s">
        <v>22</v>
      </c>
      <c r="H526" s="38"/>
      <c r="I526" s="38" t="s">
        <v>10</v>
      </c>
      <c r="J526" s="38"/>
      <c r="K526" s="39" t="s">
        <v>36</v>
      </c>
      <c r="L526" s="35" t="s">
        <v>574</v>
      </c>
      <c r="M526" s="9" t="s">
        <v>895</v>
      </c>
      <c r="N526" s="9" t="s">
        <v>895</v>
      </c>
    </row>
    <row r="527" spans="1:15" ht="13.15" customHeight="1">
      <c r="A527" s="2"/>
      <c r="B527" s="52"/>
      <c r="C527" s="33" t="s">
        <v>795</v>
      </c>
      <c r="D527" s="10">
        <f t="shared" ref="D527:D532" si="45">IF(E526&lt;&gt;"",D526+E526,0)</f>
        <v>0.38194444444444442</v>
      </c>
      <c r="E527" s="10">
        <v>4.8611111111111112E-2</v>
      </c>
      <c r="F527" s="10" t="s">
        <v>713</v>
      </c>
      <c r="G527" s="7" t="s">
        <v>900</v>
      </c>
      <c r="H527" s="40" t="s">
        <v>1054</v>
      </c>
      <c r="I527" s="40" t="s">
        <v>10</v>
      </c>
      <c r="J527" s="40" t="s">
        <v>1057</v>
      </c>
      <c r="K527" s="3" t="s">
        <v>29</v>
      </c>
      <c r="L527" s="33" t="s">
        <v>536</v>
      </c>
      <c r="M527" s="306" t="s">
        <v>22</v>
      </c>
      <c r="N527" s="306" t="s">
        <v>22</v>
      </c>
    </row>
    <row r="528" spans="1:15" ht="13.15" customHeight="1">
      <c r="A528" s="1"/>
      <c r="B528" s="66"/>
      <c r="C528" s="331">
        <v>3</v>
      </c>
      <c r="D528" s="10">
        <f t="shared" si="45"/>
        <v>0.43055555555555552</v>
      </c>
      <c r="E528" s="10">
        <v>5.5555555555555552E-2</v>
      </c>
      <c r="F528" s="10" t="s">
        <v>711</v>
      </c>
      <c r="G528" s="7" t="s">
        <v>37</v>
      </c>
      <c r="H528" s="40" t="s">
        <v>1059</v>
      </c>
      <c r="I528" s="40" t="s">
        <v>10</v>
      </c>
      <c r="J528" s="40" t="s">
        <v>1054</v>
      </c>
      <c r="K528" s="3" t="s">
        <v>30</v>
      </c>
      <c r="L528" s="43" t="s">
        <v>537</v>
      </c>
      <c r="M528" s="8" t="s">
        <v>901</v>
      </c>
      <c r="N528" s="8" t="s">
        <v>901</v>
      </c>
    </row>
    <row r="529" spans="1:18" ht="13.15" customHeight="1">
      <c r="A529" s="1"/>
      <c r="B529" s="66"/>
      <c r="C529" s="331">
        <v>4</v>
      </c>
      <c r="D529" s="10">
        <f t="shared" si="45"/>
        <v>0.48611111111111105</v>
      </c>
      <c r="E529" s="10">
        <v>4.8611111111111112E-2</v>
      </c>
      <c r="F529" s="10" t="s">
        <v>713</v>
      </c>
      <c r="G529" s="7" t="s">
        <v>784</v>
      </c>
      <c r="H529" s="40" t="s">
        <v>1057</v>
      </c>
      <c r="I529" s="40" t="s">
        <v>10</v>
      </c>
      <c r="J529" s="40" t="s">
        <v>1059</v>
      </c>
      <c r="K529" s="3" t="s">
        <v>898</v>
      </c>
      <c r="L529" s="43" t="s">
        <v>539</v>
      </c>
      <c r="M529" s="8" t="s">
        <v>37</v>
      </c>
      <c r="N529" s="8" t="s">
        <v>37</v>
      </c>
    </row>
    <row r="530" spans="1:18" ht="13.15" customHeight="1">
      <c r="A530" s="2"/>
      <c r="B530" s="66"/>
      <c r="C530" s="331">
        <v>5</v>
      </c>
      <c r="D530" s="10">
        <f t="shared" si="45"/>
        <v>0.53472222222222221</v>
      </c>
      <c r="E530" s="10">
        <v>6.25E-2</v>
      </c>
      <c r="F530" s="10" t="s">
        <v>711</v>
      </c>
      <c r="G530" s="95" t="s">
        <v>13</v>
      </c>
      <c r="H530" s="42" t="s">
        <v>1057</v>
      </c>
      <c r="I530" s="42" t="s">
        <v>10</v>
      </c>
      <c r="J530" s="42" t="s">
        <v>1057</v>
      </c>
      <c r="K530" s="96" t="s">
        <v>849</v>
      </c>
      <c r="L530" s="33" t="s">
        <v>560</v>
      </c>
      <c r="M530" s="99" t="s">
        <v>75</v>
      </c>
      <c r="N530" s="99" t="s">
        <v>73</v>
      </c>
    </row>
    <row r="531" spans="1:18" ht="13.15" customHeight="1">
      <c r="A531" s="2"/>
      <c r="B531" s="66"/>
      <c r="C531" s="331">
        <v>6</v>
      </c>
      <c r="D531" s="10">
        <f t="shared" si="45"/>
        <v>0.59722222222222221</v>
      </c>
      <c r="E531" s="10">
        <v>5.5555555555555552E-2</v>
      </c>
      <c r="F531" s="10" t="s">
        <v>713</v>
      </c>
      <c r="G531" s="95" t="s">
        <v>183</v>
      </c>
      <c r="H531" s="42" t="s">
        <v>317</v>
      </c>
      <c r="I531" s="42" t="s">
        <v>10</v>
      </c>
      <c r="J531" s="42" t="s">
        <v>1057</v>
      </c>
      <c r="K531" s="96" t="s">
        <v>220</v>
      </c>
      <c r="L531" s="43" t="s">
        <v>561</v>
      </c>
      <c r="M531" s="99" t="s">
        <v>12</v>
      </c>
      <c r="N531" s="99" t="s">
        <v>849</v>
      </c>
    </row>
    <row r="532" spans="1:18" ht="13.15" customHeight="1">
      <c r="A532" s="1"/>
      <c r="B532" s="66"/>
      <c r="C532" s="331">
        <v>7</v>
      </c>
      <c r="D532" s="10">
        <f t="shared" si="45"/>
        <v>0.65277777777777779</v>
      </c>
      <c r="E532" s="10">
        <v>6.9444444444444434E-2</v>
      </c>
      <c r="F532" s="10" t="s">
        <v>711</v>
      </c>
      <c r="G532" s="95" t="s">
        <v>42</v>
      </c>
      <c r="H532" s="42" t="s">
        <v>1057</v>
      </c>
      <c r="I532" s="42" t="s">
        <v>10</v>
      </c>
      <c r="J532" s="42" t="s">
        <v>1053</v>
      </c>
      <c r="K532" s="96" t="s">
        <v>906</v>
      </c>
      <c r="L532" s="43" t="s">
        <v>534</v>
      </c>
      <c r="M532" s="8" t="s">
        <v>903</v>
      </c>
      <c r="N532" s="8" t="s">
        <v>79</v>
      </c>
    </row>
    <row r="533" spans="1:18" ht="13.15" customHeight="1">
      <c r="A533" s="2"/>
      <c r="B533" s="66"/>
      <c r="C533" s="332">
        <v>8</v>
      </c>
      <c r="D533" s="295">
        <f>IF(E532&lt;&gt;"",D532+E532,0)</f>
        <v>0.72222222222222221</v>
      </c>
      <c r="E533" s="318">
        <v>5.2083333333333336E-2</v>
      </c>
      <c r="F533" s="295" t="s">
        <v>713</v>
      </c>
      <c r="G533" s="110" t="s">
        <v>195</v>
      </c>
      <c r="H533" s="104" t="s">
        <v>1053</v>
      </c>
      <c r="I533" s="104" t="s">
        <v>10</v>
      </c>
      <c r="J533" s="104" t="s">
        <v>1057</v>
      </c>
      <c r="K533" s="112" t="s">
        <v>79</v>
      </c>
      <c r="L533" s="105" t="s">
        <v>535</v>
      </c>
      <c r="M533" s="33" t="s">
        <v>42</v>
      </c>
      <c r="N533" s="33" t="s">
        <v>907</v>
      </c>
    </row>
    <row r="534" spans="1:18" ht="13.15" customHeight="1">
      <c r="A534" s="4"/>
      <c r="B534" s="69"/>
      <c r="C534" s="68"/>
      <c r="D534" s="123">
        <f t="shared" ref="D534" si="46">IF(E533&lt;&gt;"",D533+E533,0)</f>
        <v>0.77430555555555558</v>
      </c>
      <c r="E534" s="304"/>
      <c r="F534" s="307"/>
      <c r="G534" s="111"/>
      <c r="H534" s="103"/>
      <c r="I534" s="103" t="s">
        <v>265</v>
      </c>
      <c r="J534" s="103"/>
      <c r="K534" s="113"/>
      <c r="L534" s="108"/>
      <c r="M534" s="109"/>
      <c r="N534" s="109"/>
    </row>
    <row r="535" spans="1:18" ht="13.15" customHeight="1">
      <c r="A535" s="495"/>
      <c r="B535" s="496"/>
      <c r="C535" s="496"/>
      <c r="D535" s="497"/>
      <c r="E535" s="497"/>
      <c r="F535" s="497"/>
      <c r="G535" s="498" t="s">
        <v>278</v>
      </c>
      <c r="H535" s="499"/>
      <c r="I535" s="499"/>
      <c r="J535" s="499"/>
      <c r="K535" s="500"/>
      <c r="L535" s="500"/>
      <c r="M535" s="501"/>
      <c r="N535" s="501"/>
      <c r="O535" s="72"/>
      <c r="P535" s="75"/>
      <c r="Q535" s="75"/>
      <c r="R535" s="75"/>
    </row>
    <row r="536" spans="1:18" ht="13.15" customHeight="1">
      <c r="A536" s="502">
        <v>44982</v>
      </c>
      <c r="B536" s="503" t="s">
        <v>118</v>
      </c>
      <c r="C536" s="503"/>
      <c r="D536" s="504">
        <v>0.52083333333333337</v>
      </c>
      <c r="E536" s="505"/>
      <c r="F536" s="505"/>
      <c r="G536" s="721" t="s">
        <v>81</v>
      </c>
      <c r="H536" s="722"/>
      <c r="I536" s="722"/>
      <c r="J536" s="722"/>
      <c r="K536" s="723"/>
      <c r="L536" s="506"/>
      <c r="M536" s="507"/>
      <c r="N536" s="507"/>
      <c r="O536" s="94"/>
      <c r="P536" s="75"/>
      <c r="Q536" s="75"/>
      <c r="R536" s="75"/>
    </row>
    <row r="537" spans="1:18" ht="12.75" customHeight="1">
      <c r="A537" s="508" t="s">
        <v>21</v>
      </c>
      <c r="B537" s="509" t="s">
        <v>119</v>
      </c>
      <c r="C537" s="509"/>
      <c r="D537" s="510">
        <v>0.64583333333333337</v>
      </c>
      <c r="E537" s="511"/>
      <c r="F537" s="511"/>
      <c r="G537" s="724" t="s">
        <v>1042</v>
      </c>
      <c r="H537" s="725"/>
      <c r="I537" s="725"/>
      <c r="J537" s="725"/>
      <c r="K537" s="726"/>
      <c r="L537" s="512"/>
      <c r="M537" s="513"/>
      <c r="N537" s="513"/>
      <c r="O537" s="94"/>
      <c r="P537" s="75"/>
      <c r="Q537" s="75"/>
      <c r="R537" s="75"/>
    </row>
    <row r="538" spans="1:18" ht="12.75" customHeight="1">
      <c r="A538" s="5" t="s">
        <v>312</v>
      </c>
      <c r="B538" s="122" t="s">
        <v>262</v>
      </c>
      <c r="C538" s="45"/>
      <c r="D538" s="46"/>
      <c r="E538" s="46"/>
      <c r="F538" s="46"/>
      <c r="G538" s="729" t="s">
        <v>990</v>
      </c>
      <c r="H538" s="729"/>
      <c r="I538" s="729"/>
      <c r="J538" s="729"/>
      <c r="K538" s="729"/>
      <c r="L538" s="67"/>
      <c r="M538" s="47"/>
      <c r="N538" s="47"/>
    </row>
    <row r="539" spans="1:18" ht="13.15" customHeight="1">
      <c r="A539" s="6">
        <v>44983</v>
      </c>
      <c r="B539" s="51" t="s">
        <v>71</v>
      </c>
      <c r="C539" s="51"/>
      <c r="D539" s="424">
        <v>0.29166666666666669</v>
      </c>
      <c r="E539" s="298"/>
      <c r="F539" s="299"/>
      <c r="G539" s="300"/>
      <c r="H539" s="301"/>
      <c r="I539" s="103" t="s">
        <v>108</v>
      </c>
      <c r="J539" s="301"/>
      <c r="K539" s="302"/>
      <c r="L539" s="303"/>
      <c r="M539" s="286"/>
      <c r="N539" s="286"/>
    </row>
    <row r="540" spans="1:18" ht="13.15" customHeight="1">
      <c r="A540" s="2" t="s">
        <v>109</v>
      </c>
      <c r="B540" s="66"/>
      <c r="C540" s="344">
        <v>1</v>
      </c>
      <c r="D540" s="425">
        <v>0.3263888888888889</v>
      </c>
      <c r="E540" s="123">
        <v>6.9444444444444434E-2</v>
      </c>
      <c r="F540" s="296" t="s">
        <v>711</v>
      </c>
      <c r="G540" s="324" t="s">
        <v>50</v>
      </c>
      <c r="H540" s="38" t="s">
        <v>1063</v>
      </c>
      <c r="I540" s="38" t="s">
        <v>10</v>
      </c>
      <c r="J540" s="38" t="s">
        <v>1062</v>
      </c>
      <c r="K540" s="325" t="s">
        <v>978</v>
      </c>
      <c r="L540" s="436" t="s">
        <v>668</v>
      </c>
      <c r="M540" s="437" t="s">
        <v>123</v>
      </c>
      <c r="N540" s="437" t="s">
        <v>49</v>
      </c>
    </row>
    <row r="541" spans="1:18" ht="13.15" customHeight="1">
      <c r="A541" s="2"/>
      <c r="B541" s="66"/>
      <c r="C541" s="331">
        <v>2</v>
      </c>
      <c r="D541" s="426">
        <f t="shared" ref="D541:D548" si="47">IF(E540&lt;&gt;"",D540+E540,0)</f>
        <v>0.39583333333333331</v>
      </c>
      <c r="E541" s="10">
        <v>6.25E-2</v>
      </c>
      <c r="F541" s="115" t="s">
        <v>713</v>
      </c>
      <c r="G541" s="119" t="s">
        <v>123</v>
      </c>
      <c r="H541" s="40" t="s">
        <v>317</v>
      </c>
      <c r="I541" s="40" t="s">
        <v>10</v>
      </c>
      <c r="J541" s="40" t="s">
        <v>1061</v>
      </c>
      <c r="K541" s="118" t="s">
        <v>977</v>
      </c>
      <c r="L541" s="427" t="s">
        <v>669</v>
      </c>
      <c r="M541" s="322" t="s">
        <v>50</v>
      </c>
      <c r="N541" s="322" t="s">
        <v>27</v>
      </c>
    </row>
    <row r="542" spans="1:18" ht="13.15" customHeight="1">
      <c r="A542" s="2"/>
      <c r="B542" s="66"/>
      <c r="C542" s="331">
        <v>3</v>
      </c>
      <c r="D542" s="426">
        <f t="shared" si="47"/>
        <v>0.45833333333333331</v>
      </c>
      <c r="E542" s="10">
        <v>6.9444444444444434E-2</v>
      </c>
      <c r="F542" s="296" t="s">
        <v>711</v>
      </c>
      <c r="G542" s="95" t="s">
        <v>121</v>
      </c>
      <c r="H542" s="42" t="s">
        <v>1063</v>
      </c>
      <c r="I542" s="42" t="s">
        <v>10</v>
      </c>
      <c r="J542" s="42" t="s">
        <v>1061</v>
      </c>
      <c r="K542" s="96" t="s">
        <v>838</v>
      </c>
      <c r="L542" s="43" t="s">
        <v>547</v>
      </c>
      <c r="M542" s="99" t="s">
        <v>19</v>
      </c>
      <c r="N542" s="99" t="s">
        <v>12</v>
      </c>
    </row>
    <row r="543" spans="1:18" ht="13.15" customHeight="1">
      <c r="A543" s="2"/>
      <c r="B543" s="66"/>
      <c r="C543" s="331">
        <v>4</v>
      </c>
      <c r="D543" s="426">
        <f t="shared" si="47"/>
        <v>0.52777777777777779</v>
      </c>
      <c r="E543" s="10">
        <v>6.25E-2</v>
      </c>
      <c r="F543" s="115" t="s">
        <v>713</v>
      </c>
      <c r="G543" s="7" t="s">
        <v>595</v>
      </c>
      <c r="H543" s="40" t="s">
        <v>1065</v>
      </c>
      <c r="I543" s="40" t="s">
        <v>10</v>
      </c>
      <c r="J543" s="40" t="s">
        <v>1061</v>
      </c>
      <c r="K543" s="3" t="s">
        <v>598</v>
      </c>
      <c r="L543" s="43" t="s">
        <v>548</v>
      </c>
      <c r="M543" s="99" t="s">
        <v>121</v>
      </c>
      <c r="N543" s="99" t="s">
        <v>841</v>
      </c>
    </row>
    <row r="544" spans="1:18" ht="13.15" customHeight="1">
      <c r="A544" s="2"/>
      <c r="B544" s="66"/>
      <c r="C544" s="331">
        <v>5</v>
      </c>
      <c r="D544" s="426">
        <f t="shared" si="47"/>
        <v>0.59027777777777779</v>
      </c>
      <c r="E544" s="10">
        <v>6.9444444444444434E-2</v>
      </c>
      <c r="F544" s="115" t="s">
        <v>711</v>
      </c>
      <c r="G544" s="429" t="s">
        <v>191</v>
      </c>
      <c r="H544" s="430" t="s">
        <v>1065</v>
      </c>
      <c r="I544" s="430" t="s">
        <v>10</v>
      </c>
      <c r="J544" s="430" t="s">
        <v>1065</v>
      </c>
      <c r="K544" s="431" t="s">
        <v>43</v>
      </c>
      <c r="L544" s="432" t="s">
        <v>529</v>
      </c>
      <c r="M544" s="433" t="s">
        <v>106</v>
      </c>
      <c r="N544" s="433" t="s">
        <v>41</v>
      </c>
    </row>
    <row r="545" spans="1:15" ht="13.15" customHeight="1">
      <c r="A545" s="2"/>
      <c r="B545" s="66"/>
      <c r="C545" s="331">
        <v>6</v>
      </c>
      <c r="D545" s="426">
        <f t="shared" si="47"/>
        <v>0.65972222222222221</v>
      </c>
      <c r="E545" s="10">
        <v>6.25E-2</v>
      </c>
      <c r="F545" s="115" t="s">
        <v>713</v>
      </c>
      <c r="G545" s="429" t="s">
        <v>881</v>
      </c>
      <c r="H545" s="430" t="s">
        <v>1064</v>
      </c>
      <c r="I545" s="430" t="s">
        <v>10</v>
      </c>
      <c r="J545" s="430" t="s">
        <v>1062</v>
      </c>
      <c r="K545" s="431" t="s">
        <v>194</v>
      </c>
      <c r="L545" s="432" t="s">
        <v>526</v>
      </c>
      <c r="M545" s="433" t="s">
        <v>76</v>
      </c>
      <c r="N545" s="433" t="s">
        <v>43</v>
      </c>
    </row>
    <row r="546" spans="1:15" ht="12.75" customHeight="1">
      <c r="A546" s="2"/>
      <c r="B546" s="66"/>
      <c r="C546" s="331">
        <v>7</v>
      </c>
      <c r="D546" s="425">
        <f t="shared" si="47"/>
        <v>0.72222222222222221</v>
      </c>
      <c r="E546" s="10">
        <v>4.8611111111111112E-2</v>
      </c>
      <c r="F546" s="296" t="s">
        <v>711</v>
      </c>
      <c r="G546" s="476" t="s">
        <v>979</v>
      </c>
      <c r="H546" s="353" t="s">
        <v>1061</v>
      </c>
      <c r="I546" s="353" t="s">
        <v>10</v>
      </c>
      <c r="J546" s="353" t="s">
        <v>1061</v>
      </c>
      <c r="K546" s="478" t="s">
        <v>31</v>
      </c>
      <c r="L546" s="484" t="s">
        <v>825</v>
      </c>
      <c r="M546" s="475" t="s">
        <v>980</v>
      </c>
      <c r="N546" s="475" t="s">
        <v>980</v>
      </c>
    </row>
    <row r="547" spans="1:15" ht="13.15" customHeight="1">
      <c r="A547" s="2"/>
      <c r="B547" s="66"/>
      <c r="C547" s="332"/>
      <c r="D547" s="295">
        <f t="shared" si="47"/>
        <v>0.77083333333333337</v>
      </c>
      <c r="E547" s="10">
        <v>0</v>
      </c>
      <c r="F547" s="115"/>
      <c r="G547" s="7"/>
      <c r="H547" s="40"/>
      <c r="I547" s="40" t="s">
        <v>10</v>
      </c>
      <c r="J547" s="40"/>
      <c r="K547" s="3"/>
      <c r="L547" s="33"/>
      <c r="M547" s="33"/>
      <c r="N547" s="33"/>
    </row>
    <row r="548" spans="1:15" ht="13.15" customHeight="1">
      <c r="A548" s="2"/>
      <c r="B548" s="66"/>
      <c r="C548" s="66"/>
      <c r="D548" s="123">
        <f t="shared" si="47"/>
        <v>0.77083333333333337</v>
      </c>
      <c r="E548" s="107"/>
      <c r="F548" s="291"/>
      <c r="G548" s="327"/>
      <c r="H548" s="328"/>
      <c r="I548" s="328" t="s">
        <v>265</v>
      </c>
      <c r="J548" s="328"/>
      <c r="K548" s="329"/>
      <c r="L548" s="108"/>
      <c r="M548" s="109"/>
      <c r="N548" s="109"/>
    </row>
    <row r="549" spans="1:15" ht="12.75" customHeight="1">
      <c r="A549" s="5" t="s">
        <v>313</v>
      </c>
      <c r="B549" s="122" t="s">
        <v>262</v>
      </c>
      <c r="C549" s="45"/>
      <c r="D549" s="46"/>
      <c r="E549" s="46"/>
      <c r="F549" s="46"/>
      <c r="G549" s="98"/>
      <c r="H549" s="45"/>
      <c r="I549" s="45"/>
      <c r="J549" s="45"/>
      <c r="K549" s="45"/>
      <c r="L549" s="67"/>
      <c r="M549" s="47"/>
      <c r="N549" s="47"/>
    </row>
    <row r="550" spans="1:15" ht="13.15" customHeight="1">
      <c r="A550" s="6">
        <v>44990</v>
      </c>
      <c r="B550" s="51" t="s">
        <v>71</v>
      </c>
      <c r="C550" s="51"/>
      <c r="D550" s="11">
        <v>0.29166666666666669</v>
      </c>
      <c r="E550" s="11"/>
      <c r="F550" s="114"/>
      <c r="G550" s="37"/>
      <c r="H550" s="38"/>
      <c r="I550" s="103" t="s">
        <v>108</v>
      </c>
      <c r="J550" s="38"/>
      <c r="K550" s="39"/>
      <c r="L550" s="35"/>
      <c r="M550" s="9"/>
      <c r="N550" s="9"/>
    </row>
    <row r="551" spans="1:15" ht="13.15" customHeight="1">
      <c r="A551" s="2" t="s">
        <v>109</v>
      </c>
      <c r="B551" s="52"/>
      <c r="C551" s="35" t="s">
        <v>797</v>
      </c>
      <c r="D551" s="11">
        <v>0.3263888888888889</v>
      </c>
      <c r="E551" s="11">
        <v>5.5555555555555552E-2</v>
      </c>
      <c r="F551" s="114" t="s">
        <v>711</v>
      </c>
      <c r="G551" s="37" t="s">
        <v>86</v>
      </c>
      <c r="H551" s="38"/>
      <c r="I551" s="38" t="s">
        <v>10</v>
      </c>
      <c r="J551" s="38"/>
      <c r="K551" s="39" t="s">
        <v>16</v>
      </c>
      <c r="L551" s="35" t="s">
        <v>541</v>
      </c>
      <c r="M551" s="9" t="s">
        <v>816</v>
      </c>
      <c r="N551" s="9" t="s">
        <v>813</v>
      </c>
    </row>
    <row r="552" spans="1:15" ht="13.15" customHeight="1">
      <c r="A552" s="1"/>
      <c r="B552" s="66"/>
      <c r="C552" s="331">
        <v>2</v>
      </c>
      <c r="D552" s="10">
        <f t="shared" ref="D552:D559" si="48">IF(E551&lt;&gt;"",D551+E551,0)</f>
        <v>0.38194444444444442</v>
      </c>
      <c r="E552" s="10">
        <v>4.8611111111111112E-2</v>
      </c>
      <c r="F552" s="115" t="s">
        <v>713</v>
      </c>
      <c r="G552" s="7" t="s">
        <v>38</v>
      </c>
      <c r="H552" s="40"/>
      <c r="I552" s="40" t="s">
        <v>10</v>
      </c>
      <c r="J552" s="40"/>
      <c r="K552" s="3" t="s">
        <v>87</v>
      </c>
      <c r="L552" s="33" t="s">
        <v>542</v>
      </c>
      <c r="M552" s="8" t="s">
        <v>86</v>
      </c>
      <c r="N552" s="8" t="s">
        <v>16</v>
      </c>
    </row>
    <row r="553" spans="1:15" ht="13.15" customHeight="1">
      <c r="A553" s="2"/>
      <c r="B553" s="66"/>
      <c r="C553" s="331">
        <v>3</v>
      </c>
      <c r="D553" s="10">
        <f t="shared" si="48"/>
        <v>0.43055555555555552</v>
      </c>
      <c r="E553" s="10">
        <v>5.5555555555555552E-2</v>
      </c>
      <c r="F553" s="115" t="s">
        <v>711</v>
      </c>
      <c r="G553" s="7" t="s">
        <v>37</v>
      </c>
      <c r="H553" s="40"/>
      <c r="I553" s="40" t="s">
        <v>10</v>
      </c>
      <c r="J553" s="40"/>
      <c r="K553" s="3" t="s">
        <v>222</v>
      </c>
      <c r="L553" s="33" t="s">
        <v>575</v>
      </c>
      <c r="M553" s="33" t="s">
        <v>30</v>
      </c>
      <c r="N553" s="33" t="s">
        <v>30</v>
      </c>
    </row>
    <row r="554" spans="1:15" ht="13.15" customHeight="1">
      <c r="A554" s="2"/>
      <c r="B554" s="66"/>
      <c r="C554" s="331">
        <v>4</v>
      </c>
      <c r="D554" s="10">
        <f t="shared" si="48"/>
        <v>0.48611111111111105</v>
      </c>
      <c r="E554" s="10">
        <v>4.8611111111111112E-2</v>
      </c>
      <c r="F554" s="115" t="s">
        <v>713</v>
      </c>
      <c r="G554" s="7" t="s">
        <v>30</v>
      </c>
      <c r="H554" s="40"/>
      <c r="I554" s="40" t="s">
        <v>10</v>
      </c>
      <c r="J554" s="40"/>
      <c r="K554" s="3" t="s">
        <v>36</v>
      </c>
      <c r="L554" s="33" t="s">
        <v>576</v>
      </c>
      <c r="M554" s="33" t="s">
        <v>37</v>
      </c>
      <c r="N554" s="33" t="s">
        <v>37</v>
      </c>
    </row>
    <row r="555" spans="1:15" ht="13.15" customHeight="1">
      <c r="A555" s="2"/>
      <c r="B555" s="66"/>
      <c r="C555" s="331">
        <v>5</v>
      </c>
      <c r="D555" s="10">
        <f t="shared" si="48"/>
        <v>0.53472222222222221</v>
      </c>
      <c r="E555" s="10">
        <v>6.9444444444444434E-2</v>
      </c>
      <c r="F555" s="115" t="s">
        <v>711</v>
      </c>
      <c r="G555" s="95" t="s">
        <v>598</v>
      </c>
      <c r="H555" s="42"/>
      <c r="I555" s="42" t="s">
        <v>10</v>
      </c>
      <c r="J555" s="42"/>
      <c r="K555" s="96" t="s">
        <v>827</v>
      </c>
      <c r="L555" s="43" t="s">
        <v>842</v>
      </c>
      <c r="M555" s="99" t="s">
        <v>840</v>
      </c>
      <c r="N555" s="99" t="s">
        <v>829</v>
      </c>
    </row>
    <row r="556" spans="1:15" ht="13.15" customHeight="1">
      <c r="A556" s="2"/>
      <c r="B556" s="66"/>
      <c r="C556" s="331">
        <v>6</v>
      </c>
      <c r="D556" s="10">
        <f t="shared" si="48"/>
        <v>0.60416666666666663</v>
      </c>
      <c r="E556" s="10">
        <v>6.9444444444444434E-2</v>
      </c>
      <c r="F556" s="115" t="s">
        <v>713</v>
      </c>
      <c r="G556" s="95" t="s">
        <v>838</v>
      </c>
      <c r="H556" s="42"/>
      <c r="I556" s="42" t="s">
        <v>10</v>
      </c>
      <c r="J556" s="42"/>
      <c r="K556" s="96" t="s">
        <v>829</v>
      </c>
      <c r="L556" s="43" t="s">
        <v>843</v>
      </c>
      <c r="M556" s="99" t="s">
        <v>836</v>
      </c>
      <c r="N556" s="99" t="s">
        <v>839</v>
      </c>
    </row>
    <row r="557" spans="1:15" ht="13.15" customHeight="1">
      <c r="A557" s="2"/>
      <c r="B557" s="66"/>
      <c r="C557" s="331">
        <v>7</v>
      </c>
      <c r="D557" s="10">
        <f t="shared" si="48"/>
        <v>0.67361111111111105</v>
      </c>
      <c r="E557" s="10">
        <v>6.25E-2</v>
      </c>
      <c r="F557" s="115" t="s">
        <v>711</v>
      </c>
      <c r="G557" s="95" t="s">
        <v>738</v>
      </c>
      <c r="H557" s="42"/>
      <c r="I557" s="42" t="s">
        <v>10</v>
      </c>
      <c r="J557" s="42"/>
      <c r="K557" s="96" t="s">
        <v>839</v>
      </c>
      <c r="L557" s="43" t="s">
        <v>844</v>
      </c>
      <c r="M557" s="99" t="s">
        <v>598</v>
      </c>
      <c r="N557" s="99" t="s">
        <v>827</v>
      </c>
    </row>
    <row r="558" spans="1:15" ht="13.15" customHeight="1">
      <c r="A558" s="2"/>
      <c r="B558" s="66"/>
      <c r="C558" s="331">
        <v>8</v>
      </c>
      <c r="D558" s="10">
        <f t="shared" si="48"/>
        <v>0.73611111111111105</v>
      </c>
      <c r="E558" s="10">
        <v>6.9444444444444434E-2</v>
      </c>
      <c r="F558" s="115" t="s">
        <v>713</v>
      </c>
      <c r="G558" s="292" t="s">
        <v>993</v>
      </c>
      <c r="H558" s="42"/>
      <c r="I558" s="42" t="s">
        <v>10</v>
      </c>
      <c r="J558" s="42"/>
      <c r="K558" s="293" t="s">
        <v>50</v>
      </c>
      <c r="L558" s="427" t="s">
        <v>954</v>
      </c>
      <c r="M558" s="378" t="s">
        <v>28</v>
      </c>
      <c r="N558" s="378" t="s">
        <v>33</v>
      </c>
      <c r="O558" s="428"/>
    </row>
    <row r="559" spans="1:15" ht="13.15" customHeight="1">
      <c r="A559" s="2"/>
      <c r="B559" s="66"/>
      <c r="C559" s="332">
        <v>9</v>
      </c>
      <c r="D559" s="295">
        <f t="shared" si="48"/>
        <v>0.80555555555555547</v>
      </c>
      <c r="E559" s="115">
        <v>5.2083333333333336E-2</v>
      </c>
      <c r="F559" s="115" t="s">
        <v>711</v>
      </c>
      <c r="G559" s="434" t="s">
        <v>28</v>
      </c>
      <c r="H559" s="104"/>
      <c r="I559" s="104" t="s">
        <v>10</v>
      </c>
      <c r="J559" s="104"/>
      <c r="K559" s="435" t="s">
        <v>33</v>
      </c>
      <c r="L559" s="438" t="s">
        <v>953</v>
      </c>
      <c r="M559" s="323" t="s">
        <v>49</v>
      </c>
      <c r="N559" s="323" t="s">
        <v>50</v>
      </c>
      <c r="O559" s="428"/>
    </row>
    <row r="560" spans="1:15" ht="13.15" customHeight="1">
      <c r="A560" s="4"/>
      <c r="B560" s="69"/>
      <c r="C560" s="69"/>
      <c r="D560" s="123">
        <f t="shared" ref="D560" si="49">IF(E559&lt;&gt;"",D559+E559,0)</f>
        <v>0.85763888888888884</v>
      </c>
      <c r="E560" s="107"/>
      <c r="F560" s="291"/>
      <c r="G560" s="111"/>
      <c r="H560" s="103"/>
      <c r="I560" s="103" t="s">
        <v>811</v>
      </c>
      <c r="J560" s="103"/>
      <c r="K560" s="113"/>
      <c r="L560" s="108"/>
      <c r="M560" s="109"/>
      <c r="N560" s="109"/>
    </row>
    <row r="561" spans="1:18" ht="13.15" customHeight="1">
      <c r="A561" s="139"/>
      <c r="B561" s="140"/>
      <c r="C561" s="140"/>
      <c r="D561" s="141"/>
      <c r="E561" s="141"/>
      <c r="F561" s="141"/>
      <c r="G561" s="142" t="s">
        <v>279</v>
      </c>
      <c r="H561" s="143"/>
      <c r="I561" s="143"/>
      <c r="J561" s="143"/>
      <c r="K561" s="144"/>
      <c r="L561" s="144"/>
      <c r="M561" s="145"/>
      <c r="N561" s="145"/>
      <c r="O561" s="72"/>
      <c r="P561" s="75"/>
      <c r="Q561" s="75"/>
      <c r="R561" s="75"/>
    </row>
    <row r="562" spans="1:18" ht="13.15" customHeight="1">
      <c r="A562" s="502">
        <v>44996</v>
      </c>
      <c r="B562" s="503" t="s">
        <v>118</v>
      </c>
      <c r="C562" s="503"/>
      <c r="D562" s="504">
        <v>0.52083333333333337</v>
      </c>
      <c r="E562" s="505"/>
      <c r="F562" s="505"/>
      <c r="G562" s="721" t="s">
        <v>1042</v>
      </c>
      <c r="H562" s="722"/>
      <c r="I562" s="722"/>
      <c r="J562" s="722"/>
      <c r="K562" s="723"/>
      <c r="L562" s="506"/>
      <c r="M562" s="507"/>
      <c r="N562" s="507"/>
      <c r="O562" s="94"/>
      <c r="P562" s="75"/>
      <c r="Q562" s="75"/>
      <c r="R562" s="75"/>
    </row>
    <row r="563" spans="1:18" ht="12.75" customHeight="1">
      <c r="A563" s="508" t="s">
        <v>21</v>
      </c>
      <c r="B563" s="509" t="s">
        <v>119</v>
      </c>
      <c r="C563" s="509"/>
      <c r="D563" s="510"/>
      <c r="E563" s="511"/>
      <c r="F563" s="511"/>
      <c r="G563" s="724"/>
      <c r="H563" s="725"/>
      <c r="I563" s="725"/>
      <c r="J563" s="725"/>
      <c r="K563" s="726"/>
      <c r="L563" s="512"/>
      <c r="M563" s="513"/>
      <c r="N563" s="513"/>
      <c r="O563" s="94"/>
      <c r="P563" s="75"/>
      <c r="Q563" s="75"/>
      <c r="R563" s="75"/>
    </row>
    <row r="564" spans="1:18" ht="12.75" customHeight="1">
      <c r="A564" s="5" t="s">
        <v>314</v>
      </c>
      <c r="B564" s="489" t="s">
        <v>1029</v>
      </c>
      <c r="C564" s="490"/>
      <c r="D564" s="491"/>
      <c r="E564" s="491"/>
      <c r="F564" s="491"/>
      <c r="G564" s="493"/>
      <c r="H564" s="494"/>
      <c r="I564" s="439" t="s">
        <v>990</v>
      </c>
      <c r="J564" s="439"/>
      <c r="K564" s="439"/>
      <c r="L564" s="439"/>
      <c r="M564" s="439"/>
    </row>
    <row r="565" spans="1:18" ht="13.15" customHeight="1">
      <c r="A565" s="6">
        <v>44997</v>
      </c>
      <c r="B565" s="51" t="s">
        <v>71</v>
      </c>
      <c r="C565" s="51"/>
      <c r="D565" s="11">
        <v>0.29166666666666669</v>
      </c>
      <c r="E565" s="298"/>
      <c r="F565" s="299"/>
      <c r="G565" s="37"/>
      <c r="H565" s="38"/>
      <c r="I565" s="103" t="s">
        <v>108</v>
      </c>
      <c r="J565" s="38"/>
      <c r="K565" s="39"/>
      <c r="L565" s="35"/>
      <c r="M565" s="9"/>
      <c r="N565" s="9"/>
    </row>
    <row r="566" spans="1:18" ht="13.15" customHeight="1">
      <c r="A566" s="2" t="s">
        <v>109</v>
      </c>
      <c r="B566" s="52"/>
      <c r="C566" s="35" t="s">
        <v>797</v>
      </c>
      <c r="D566" s="11">
        <v>0.3263888888888889</v>
      </c>
      <c r="E566" s="11">
        <v>5.5555555555555552E-2</v>
      </c>
      <c r="F566" s="320" t="s">
        <v>711</v>
      </c>
      <c r="G566" s="462" t="s">
        <v>949</v>
      </c>
      <c r="H566" s="463"/>
      <c r="I566" s="121" t="s">
        <v>10</v>
      </c>
      <c r="J566" s="463"/>
      <c r="K566" s="464" t="s">
        <v>99</v>
      </c>
      <c r="L566" s="316" t="s">
        <v>826</v>
      </c>
      <c r="M566" s="316" t="s">
        <v>980</v>
      </c>
      <c r="N566" s="316" t="s">
        <v>980</v>
      </c>
    </row>
    <row r="567" spans="1:18" ht="13.15" customHeight="1">
      <c r="A567" s="1"/>
      <c r="B567" s="66"/>
      <c r="C567" s="687">
        <v>2</v>
      </c>
      <c r="D567" s="445">
        <f t="shared" ref="D567:D573" si="50">IF(E566&lt;&gt;"",D566+E566,0)</f>
        <v>0.38194444444444442</v>
      </c>
      <c r="E567" s="445">
        <v>4.8611111111111112E-2</v>
      </c>
      <c r="F567" s="446" t="s">
        <v>713</v>
      </c>
      <c r="G567" s="447"/>
      <c r="H567" s="448"/>
      <c r="I567" s="448" t="s">
        <v>10</v>
      </c>
      <c r="J567" s="448"/>
      <c r="K567" s="449"/>
      <c r="L567" s="450" t="s">
        <v>1017</v>
      </c>
      <c r="M567" s="450"/>
      <c r="N567" s="450"/>
    </row>
    <row r="568" spans="1:18" ht="13.15" customHeight="1">
      <c r="A568" s="2"/>
      <c r="B568" s="66"/>
      <c r="C568" s="687">
        <v>3</v>
      </c>
      <c r="D568" s="445">
        <f t="shared" si="50"/>
        <v>0.43055555555555552</v>
      </c>
      <c r="E568" s="451">
        <v>6.9444444444444434E-2</v>
      </c>
      <c r="F568" s="452" t="s">
        <v>711</v>
      </c>
      <c r="G568" s="447" t="s">
        <v>1018</v>
      </c>
      <c r="H568" s="448"/>
      <c r="I568" s="448" t="s">
        <v>10</v>
      </c>
      <c r="J568" s="448"/>
      <c r="K568" s="449" t="s">
        <v>1019</v>
      </c>
      <c r="L568" s="453" t="s">
        <v>1020</v>
      </c>
      <c r="M568" s="454" t="s">
        <v>1021</v>
      </c>
      <c r="N568" s="454" t="s">
        <v>1022</v>
      </c>
    </row>
    <row r="569" spans="1:18" ht="13.15" customHeight="1">
      <c r="A569" s="2"/>
      <c r="B569" s="66"/>
      <c r="C569" s="687">
        <v>4</v>
      </c>
      <c r="D569" s="445">
        <f t="shared" si="50"/>
        <v>0.49999999999999994</v>
      </c>
      <c r="E569" s="451">
        <v>6.9444444444444434E-2</v>
      </c>
      <c r="F569" s="455" t="s">
        <v>950</v>
      </c>
      <c r="G569" s="447" t="s">
        <v>1021</v>
      </c>
      <c r="H569" s="456"/>
      <c r="I569" s="457" t="s">
        <v>10</v>
      </c>
      <c r="J569" s="456"/>
      <c r="K569" s="458" t="s">
        <v>1022</v>
      </c>
      <c r="L569" s="453" t="s">
        <v>1023</v>
      </c>
      <c r="M569" s="453" t="s">
        <v>1024</v>
      </c>
      <c r="N569" s="453" t="s">
        <v>1025</v>
      </c>
    </row>
    <row r="570" spans="1:18" ht="13.15" customHeight="1">
      <c r="A570" s="2"/>
      <c r="B570" s="66"/>
      <c r="C570" s="687">
        <v>5</v>
      </c>
      <c r="D570" s="445">
        <f t="shared" si="50"/>
        <v>0.56944444444444442</v>
      </c>
      <c r="E570" s="451">
        <v>6.25E-2</v>
      </c>
      <c r="F570" s="459" t="s">
        <v>711</v>
      </c>
      <c r="G570" s="447" t="s">
        <v>1024</v>
      </c>
      <c r="H570" s="460"/>
      <c r="I570" s="460" t="s">
        <v>10</v>
      </c>
      <c r="J570" s="460"/>
      <c r="K570" s="458" t="s">
        <v>1025</v>
      </c>
      <c r="L570" s="454" t="s">
        <v>1026</v>
      </c>
      <c r="M570" s="461" t="s">
        <v>1018</v>
      </c>
      <c r="N570" s="461" t="s">
        <v>1019</v>
      </c>
    </row>
    <row r="571" spans="1:18" ht="13.15" customHeight="1">
      <c r="A571" s="2"/>
      <c r="B571" s="66"/>
      <c r="C571" s="687">
        <v>6</v>
      </c>
      <c r="D571" s="445">
        <f t="shared" si="50"/>
        <v>0.63194444444444442</v>
      </c>
      <c r="E571" s="451">
        <v>5.5555555555555552E-2</v>
      </c>
      <c r="F571" s="446" t="s">
        <v>713</v>
      </c>
      <c r="G571" s="447" t="s">
        <v>1009</v>
      </c>
      <c r="H571" s="460"/>
      <c r="I571" s="460" t="s">
        <v>10</v>
      </c>
      <c r="J571" s="460"/>
      <c r="K571" s="458" t="s">
        <v>1011</v>
      </c>
      <c r="L571" s="454" t="s">
        <v>1005</v>
      </c>
      <c r="M571" s="461" t="s">
        <v>1010</v>
      </c>
      <c r="N571" s="461" t="s">
        <v>1013</v>
      </c>
    </row>
    <row r="572" spans="1:18" ht="13.15" customHeight="1">
      <c r="A572" s="2"/>
      <c r="B572" s="66"/>
      <c r="C572" s="687">
        <v>7</v>
      </c>
      <c r="D572" s="445">
        <f t="shared" si="50"/>
        <v>0.6875</v>
      </c>
      <c r="E572" s="445">
        <v>4.8611111111111112E-2</v>
      </c>
      <c r="F572" s="446" t="s">
        <v>711</v>
      </c>
      <c r="G572" s="447" t="s">
        <v>1010</v>
      </c>
      <c r="H572" s="460"/>
      <c r="I572" s="460" t="s">
        <v>10</v>
      </c>
      <c r="J572" s="460"/>
      <c r="K572" s="458" t="s">
        <v>1013</v>
      </c>
      <c r="L572" s="454" t="s">
        <v>1006</v>
      </c>
      <c r="M572" s="454" t="s">
        <v>1027</v>
      </c>
      <c r="N572" s="454" t="s">
        <v>1028</v>
      </c>
    </row>
    <row r="573" spans="1:18" ht="13.15" customHeight="1">
      <c r="A573" s="2"/>
      <c r="B573" s="66"/>
      <c r="C573" s="332">
        <v>8</v>
      </c>
      <c r="D573" s="10">
        <f t="shared" si="50"/>
        <v>0.73611111111111116</v>
      </c>
      <c r="E573" s="10">
        <v>0</v>
      </c>
      <c r="F573" s="115" t="s">
        <v>713</v>
      </c>
      <c r="G573" s="442"/>
      <c r="H573" s="441"/>
      <c r="I573" s="443" t="s">
        <v>10</v>
      </c>
      <c r="J573" s="441"/>
      <c r="K573" s="444"/>
      <c r="L573" s="440"/>
      <c r="M573" s="440"/>
      <c r="N573" s="440"/>
    </row>
    <row r="574" spans="1:18" ht="13.15" customHeight="1">
      <c r="A574" s="4"/>
      <c r="B574" s="69"/>
      <c r="C574" s="69"/>
      <c r="D574" s="107">
        <f>IF(E573&lt;&gt;"",D573+E573,0)</f>
        <v>0.73611111111111116</v>
      </c>
      <c r="E574" s="107"/>
      <c r="F574" s="291"/>
      <c r="G574" s="111"/>
      <c r="H574" s="103"/>
      <c r="I574" s="103" t="s">
        <v>811</v>
      </c>
      <c r="J574" s="103"/>
      <c r="K574" s="113"/>
      <c r="L574" s="108"/>
      <c r="M574" s="109"/>
      <c r="N574" s="109"/>
    </row>
    <row r="575" spans="1:18" ht="12.75" customHeight="1">
      <c r="A575" s="5" t="s">
        <v>315</v>
      </c>
      <c r="B575" s="489" t="s">
        <v>1041</v>
      </c>
      <c r="C575" s="490"/>
      <c r="D575" s="491"/>
      <c r="E575" s="491"/>
      <c r="F575" s="491"/>
      <c r="G575" s="492"/>
      <c r="H575" s="490"/>
      <c r="I575" s="490"/>
      <c r="J575" s="45"/>
      <c r="K575" s="45"/>
      <c r="L575" s="67"/>
      <c r="M575" s="47"/>
      <c r="N575" s="47"/>
    </row>
    <row r="576" spans="1:18" ht="13.15" customHeight="1">
      <c r="A576" s="6">
        <v>45006</v>
      </c>
      <c r="B576" s="51" t="s">
        <v>71</v>
      </c>
      <c r="C576" s="51"/>
      <c r="D576" s="11">
        <v>0.29166666666666669</v>
      </c>
      <c r="E576" s="11"/>
      <c r="F576" s="319"/>
      <c r="G576" s="37"/>
      <c r="H576" s="38"/>
      <c r="I576" s="103" t="s">
        <v>108</v>
      </c>
      <c r="J576" s="38"/>
      <c r="K576" s="39"/>
      <c r="L576" s="35"/>
      <c r="M576" s="9"/>
      <c r="N576" s="9"/>
    </row>
    <row r="577" spans="1:18" ht="13.15" customHeight="1">
      <c r="A577" s="2" t="s">
        <v>266</v>
      </c>
      <c r="B577" s="52"/>
      <c r="C577" s="35" t="s">
        <v>797</v>
      </c>
      <c r="D577" s="11">
        <v>0.3263888888888889</v>
      </c>
      <c r="E577" s="11">
        <v>5.5555555555555552E-2</v>
      </c>
      <c r="F577" s="320" t="s">
        <v>711</v>
      </c>
      <c r="G577" s="324" t="s">
        <v>976</v>
      </c>
      <c r="H577" s="38"/>
      <c r="I577" s="38" t="s">
        <v>10</v>
      </c>
      <c r="J577" s="38"/>
      <c r="K577" s="325" t="s">
        <v>974</v>
      </c>
      <c r="L577" s="316" t="s">
        <v>824</v>
      </c>
      <c r="M577" s="316" t="s">
        <v>32</v>
      </c>
      <c r="N577" s="316" t="s">
        <v>973</v>
      </c>
      <c r="O577" s="377" t="s">
        <v>970</v>
      </c>
    </row>
    <row r="578" spans="1:18" ht="13.15" customHeight="1">
      <c r="A578" s="1"/>
      <c r="B578" s="66"/>
      <c r="C578" s="33" t="s">
        <v>794</v>
      </c>
      <c r="D578" s="10">
        <f t="shared" ref="D578:D585" si="51">IF(E577&lt;&gt;"",D577+E577,0)</f>
        <v>0.38194444444444442</v>
      </c>
      <c r="E578" s="10">
        <v>5.5555555555555552E-2</v>
      </c>
      <c r="F578" s="115" t="s">
        <v>713</v>
      </c>
      <c r="G578" s="292" t="s">
        <v>32</v>
      </c>
      <c r="H578" s="42"/>
      <c r="I578" s="42" t="s">
        <v>10</v>
      </c>
      <c r="J578" s="42"/>
      <c r="K578" s="293" t="s">
        <v>13</v>
      </c>
      <c r="L578" s="427" t="s">
        <v>866</v>
      </c>
      <c r="M578" s="427" t="s">
        <v>1016</v>
      </c>
      <c r="N578" s="427" t="s">
        <v>975</v>
      </c>
      <c r="O578" s="377" t="s">
        <v>971</v>
      </c>
    </row>
    <row r="579" spans="1:18" ht="13.15" customHeight="1">
      <c r="A579" s="2"/>
      <c r="B579" s="66"/>
      <c r="C579" s="33" t="s">
        <v>808</v>
      </c>
      <c r="D579" s="10">
        <f t="shared" si="51"/>
        <v>0.4375</v>
      </c>
      <c r="E579" s="10">
        <v>6.9444444444444434E-2</v>
      </c>
      <c r="F579" s="296" t="s">
        <v>711</v>
      </c>
      <c r="G579" s="119" t="s">
        <v>42</v>
      </c>
      <c r="H579" s="40"/>
      <c r="I579" s="40" t="s">
        <v>10</v>
      </c>
      <c r="J579" s="40"/>
      <c r="K579" s="118" t="s">
        <v>191</v>
      </c>
      <c r="L579" s="322" t="s">
        <v>952</v>
      </c>
      <c r="M579" s="322" t="s">
        <v>41</v>
      </c>
      <c r="N579" s="322" t="s">
        <v>79</v>
      </c>
    </row>
    <row r="580" spans="1:18" ht="13.15" customHeight="1">
      <c r="A580" s="2"/>
      <c r="B580" s="66"/>
      <c r="C580" s="33" t="s">
        <v>584</v>
      </c>
      <c r="D580" s="10">
        <f t="shared" si="51"/>
        <v>0.50694444444444442</v>
      </c>
      <c r="E580" s="10">
        <v>6.25E-2</v>
      </c>
      <c r="F580" s="115" t="s">
        <v>713</v>
      </c>
      <c r="G580" s="292" t="s">
        <v>194</v>
      </c>
      <c r="H580" s="42"/>
      <c r="I580" s="42" t="s">
        <v>10</v>
      </c>
      <c r="J580" s="42"/>
      <c r="K580" s="293" t="s">
        <v>79</v>
      </c>
      <c r="L580" s="427" t="s">
        <v>951</v>
      </c>
      <c r="M580" s="427" t="s">
        <v>42</v>
      </c>
      <c r="N580" s="427" t="s">
        <v>76</v>
      </c>
    </row>
    <row r="581" spans="1:18" ht="13.15" customHeight="1">
      <c r="A581" s="2"/>
      <c r="B581" s="66"/>
      <c r="C581" s="536" t="s">
        <v>799</v>
      </c>
      <c r="D581" s="445">
        <f t="shared" si="51"/>
        <v>0.56944444444444442</v>
      </c>
      <c r="E581" s="465">
        <v>4.8611111111111112E-2</v>
      </c>
      <c r="F581" s="459" t="s">
        <v>711</v>
      </c>
      <c r="G581" s="466"/>
      <c r="H581" s="460"/>
      <c r="I581" s="460" t="s">
        <v>10</v>
      </c>
      <c r="J581" s="460"/>
      <c r="K581" s="467"/>
      <c r="L581" s="454" t="s">
        <v>1030</v>
      </c>
      <c r="M581" s="454"/>
      <c r="N581" s="454"/>
    </row>
    <row r="582" spans="1:18" ht="13.15" customHeight="1">
      <c r="A582" s="2"/>
      <c r="B582" s="66"/>
      <c r="C582" s="536" t="s">
        <v>792</v>
      </c>
      <c r="D582" s="445">
        <f>IF(E581&lt;&gt;"",D581+E581,0)</f>
        <v>0.61805555555555558</v>
      </c>
      <c r="E582" s="468">
        <v>5.5555555555555552E-2</v>
      </c>
      <c r="F582" s="446" t="s">
        <v>713</v>
      </c>
      <c r="G582" s="466" t="s">
        <v>1031</v>
      </c>
      <c r="H582" s="460"/>
      <c r="I582" s="460" t="s">
        <v>10</v>
      </c>
      <c r="J582" s="460"/>
      <c r="K582" s="467" t="s">
        <v>1032</v>
      </c>
      <c r="L582" s="454" t="s">
        <v>1033</v>
      </c>
      <c r="M582" s="461" t="s">
        <v>1013</v>
      </c>
      <c r="N582" s="461" t="s">
        <v>1014</v>
      </c>
    </row>
    <row r="583" spans="1:18" ht="13.15" customHeight="1">
      <c r="A583" s="2"/>
      <c r="B583" s="66"/>
      <c r="C583" s="536" t="s">
        <v>809</v>
      </c>
      <c r="D583" s="445">
        <f t="shared" si="51"/>
        <v>0.67361111111111116</v>
      </c>
      <c r="E583" s="445">
        <v>5.5555555555555552E-2</v>
      </c>
      <c r="F583" s="459" t="s">
        <v>711</v>
      </c>
      <c r="G583" s="466" t="s">
        <v>1034</v>
      </c>
      <c r="H583" s="460"/>
      <c r="I583" s="460" t="s">
        <v>10</v>
      </c>
      <c r="J583" s="460"/>
      <c r="K583" s="467" t="s">
        <v>1035</v>
      </c>
      <c r="L583" s="454" t="s">
        <v>1036</v>
      </c>
      <c r="M583" s="461" t="s">
        <v>1011</v>
      </c>
      <c r="N583" s="461" t="s">
        <v>1015</v>
      </c>
    </row>
    <row r="584" spans="1:18" ht="13.15" customHeight="1">
      <c r="A584" s="2"/>
      <c r="B584" s="66"/>
      <c r="C584" s="536" t="s">
        <v>810</v>
      </c>
      <c r="D584" s="445">
        <f t="shared" si="51"/>
        <v>0.72916666666666674</v>
      </c>
      <c r="E584" s="445">
        <v>6.9444444444444434E-2</v>
      </c>
      <c r="F584" s="446" t="s">
        <v>713</v>
      </c>
      <c r="G584" s="466" t="s">
        <v>1025</v>
      </c>
      <c r="H584" s="460"/>
      <c r="I584" s="460" t="s">
        <v>10</v>
      </c>
      <c r="J584" s="460"/>
      <c r="K584" s="467" t="s">
        <v>1037</v>
      </c>
      <c r="L584" s="454" t="s">
        <v>1038</v>
      </c>
      <c r="M584" s="454" t="s">
        <v>1022</v>
      </c>
      <c r="N584" s="454" t="s">
        <v>1039</v>
      </c>
    </row>
    <row r="585" spans="1:18" ht="13.15" customHeight="1">
      <c r="A585" s="2"/>
      <c r="B585" s="66"/>
      <c r="C585" s="512" t="s">
        <v>1008</v>
      </c>
      <c r="D585" s="469">
        <f t="shared" si="51"/>
        <v>0.79861111111111116</v>
      </c>
      <c r="E585" s="446">
        <v>5.5555555555555552E-2</v>
      </c>
      <c r="F585" s="446" t="s">
        <v>711</v>
      </c>
      <c r="G585" s="470" t="s">
        <v>1022</v>
      </c>
      <c r="H585" s="471"/>
      <c r="I585" s="471" t="s">
        <v>10</v>
      </c>
      <c r="J585" s="471"/>
      <c r="K585" s="472" t="s">
        <v>1039</v>
      </c>
      <c r="L585" s="473" t="s">
        <v>1040</v>
      </c>
      <c r="M585" s="473" t="s">
        <v>1025</v>
      </c>
      <c r="N585" s="473" t="s">
        <v>1037</v>
      </c>
    </row>
    <row r="586" spans="1:18" ht="13.15" customHeight="1">
      <c r="A586" s="4"/>
      <c r="B586" s="69"/>
      <c r="C586" s="69"/>
      <c r="D586" s="107">
        <f>IF(E585&lt;&gt;"",D585+E585,0)</f>
        <v>0.85416666666666674</v>
      </c>
      <c r="E586" s="107"/>
      <c r="F586" s="291"/>
      <c r="G586" s="111"/>
      <c r="H586" s="103"/>
      <c r="I586" s="103" t="s">
        <v>811</v>
      </c>
      <c r="J586" s="103"/>
      <c r="K586" s="113"/>
      <c r="L586" s="108"/>
      <c r="M586" s="109"/>
      <c r="N586" s="109"/>
    </row>
    <row r="587" spans="1:18" ht="13.15" customHeight="1">
      <c r="A587" s="139"/>
      <c r="B587" s="140"/>
      <c r="C587" s="140"/>
      <c r="D587" s="141"/>
      <c r="E587" s="141"/>
      <c r="F587" s="141"/>
      <c r="G587" s="142" t="s">
        <v>280</v>
      </c>
      <c r="H587" s="143"/>
      <c r="I587" s="143"/>
      <c r="J587" s="143"/>
      <c r="K587" s="144"/>
      <c r="L587" s="144"/>
      <c r="M587" s="145"/>
      <c r="N587" s="145"/>
      <c r="O587" s="72"/>
      <c r="P587" s="75"/>
      <c r="Q587" s="75"/>
      <c r="R587" s="75"/>
    </row>
    <row r="588" spans="1:18" ht="13.15" customHeight="1">
      <c r="A588" s="502">
        <v>45010</v>
      </c>
      <c r="B588" s="503" t="s">
        <v>118</v>
      </c>
      <c r="C588" s="503"/>
      <c r="D588" s="504">
        <v>0.52083333333333337</v>
      </c>
      <c r="E588" s="505"/>
      <c r="F588" s="505"/>
      <c r="G588" s="721" t="s">
        <v>81</v>
      </c>
      <c r="H588" s="722"/>
      <c r="I588" s="722"/>
      <c r="J588" s="722"/>
      <c r="K588" s="723"/>
      <c r="L588" s="506"/>
      <c r="M588" s="507"/>
      <c r="N588" s="507"/>
      <c r="O588" s="94"/>
      <c r="P588" s="75"/>
      <c r="Q588" s="75"/>
      <c r="R588" s="75"/>
    </row>
    <row r="589" spans="1:18" ht="12.75" customHeight="1">
      <c r="A589" s="508" t="s">
        <v>21</v>
      </c>
      <c r="B589" s="509" t="s">
        <v>119</v>
      </c>
      <c r="C589" s="509"/>
      <c r="D589" s="510">
        <v>0.64583333333333337</v>
      </c>
      <c r="E589" s="511"/>
      <c r="F589" s="511"/>
      <c r="G589" s="724" t="s">
        <v>1042</v>
      </c>
      <c r="H589" s="725"/>
      <c r="I589" s="725"/>
      <c r="J589" s="725"/>
      <c r="K589" s="726"/>
      <c r="L589" s="512"/>
      <c r="M589" s="513"/>
      <c r="N589" s="513"/>
      <c r="O589" s="94"/>
      <c r="P589" s="75"/>
      <c r="Q589" s="75"/>
      <c r="R589" s="75"/>
    </row>
    <row r="590" spans="1:18" ht="12.75" customHeight="1">
      <c r="A590" s="514" t="s">
        <v>316</v>
      </c>
      <c r="B590" s="678" t="s">
        <v>1052</v>
      </c>
      <c r="C590" s="679"/>
      <c r="D590" s="680"/>
      <c r="E590" s="680"/>
      <c r="F590" s="520"/>
      <c r="G590" s="557"/>
      <c r="H590" s="516"/>
      <c r="I590" s="516"/>
      <c r="J590" s="516"/>
      <c r="K590" s="516"/>
      <c r="L590" s="517"/>
      <c r="M590" s="518"/>
      <c r="N590" s="518"/>
    </row>
    <row r="591" spans="1:18" ht="13.15" customHeight="1">
      <c r="A591" s="502">
        <v>45011</v>
      </c>
      <c r="B591" s="503" t="s">
        <v>71</v>
      </c>
      <c r="C591" s="503"/>
      <c r="D591" s="525">
        <v>0.29166666666666669</v>
      </c>
      <c r="E591" s="525"/>
      <c r="F591" s="681"/>
      <c r="G591" s="628"/>
      <c r="H591" s="629"/>
      <c r="I591" s="630" t="s">
        <v>108</v>
      </c>
      <c r="J591" s="629"/>
      <c r="K591" s="631"/>
      <c r="L591" s="503"/>
      <c r="M591" s="682"/>
      <c r="N591" s="682"/>
    </row>
    <row r="592" spans="1:18" ht="13.15" customHeight="1">
      <c r="A592" s="530" t="s">
        <v>109</v>
      </c>
      <c r="B592" s="531"/>
      <c r="C592" s="506" t="s">
        <v>797</v>
      </c>
      <c r="D592" s="525">
        <v>0.3263888888888889</v>
      </c>
      <c r="E592" s="525">
        <v>4.8611111111111112E-2</v>
      </c>
      <c r="F592" s="504" t="s">
        <v>711</v>
      </c>
      <c r="G592" s="683"/>
      <c r="H592" s="684"/>
      <c r="I592" s="684" t="s">
        <v>10</v>
      </c>
      <c r="J592" s="684"/>
      <c r="K592" s="685"/>
      <c r="L592" s="686" t="s">
        <v>1043</v>
      </c>
      <c r="M592" s="686"/>
      <c r="N592" s="686"/>
    </row>
    <row r="593" spans="1:14" ht="13.15" customHeight="1">
      <c r="A593" s="570"/>
      <c r="B593" s="538"/>
      <c r="C593" s="687">
        <v>2</v>
      </c>
      <c r="D593" s="445">
        <f t="shared" ref="D593:D598" si="52">IF(E592&lt;&gt;"",D592+E592,0)</f>
        <v>0.375</v>
      </c>
      <c r="E593" s="445">
        <v>5.5555555555555552E-2</v>
      </c>
      <c r="F593" s="446" t="s">
        <v>713</v>
      </c>
      <c r="G593" s="688" t="s">
        <v>1032</v>
      </c>
      <c r="H593" s="448"/>
      <c r="I593" s="448" t="s">
        <v>10</v>
      </c>
      <c r="J593" s="448"/>
      <c r="K593" s="449" t="s">
        <v>1044</v>
      </c>
      <c r="L593" s="450" t="s">
        <v>1045</v>
      </c>
      <c r="M593" s="450" t="s">
        <v>1014</v>
      </c>
      <c r="N593" s="450" t="s">
        <v>1010</v>
      </c>
    </row>
    <row r="594" spans="1:14" ht="13.15" customHeight="1">
      <c r="A594" s="530"/>
      <c r="B594" s="538"/>
      <c r="C594" s="687">
        <v>3</v>
      </c>
      <c r="D594" s="445">
        <f t="shared" si="52"/>
        <v>0.43055555555555558</v>
      </c>
      <c r="E594" s="445">
        <v>5.5555555555555552E-2</v>
      </c>
      <c r="F594" s="459" t="s">
        <v>711</v>
      </c>
      <c r="G594" s="688" t="s">
        <v>1035</v>
      </c>
      <c r="H594" s="448"/>
      <c r="I594" s="448" t="s">
        <v>10</v>
      </c>
      <c r="J594" s="448"/>
      <c r="K594" s="449" t="s">
        <v>1046</v>
      </c>
      <c r="L594" s="450" t="s">
        <v>1047</v>
      </c>
      <c r="M594" s="450" t="s">
        <v>1015</v>
      </c>
      <c r="N594" s="450" t="s">
        <v>1009</v>
      </c>
    </row>
    <row r="595" spans="1:14" ht="13.15" customHeight="1">
      <c r="A595" s="530"/>
      <c r="B595" s="538"/>
      <c r="C595" s="687">
        <v>4</v>
      </c>
      <c r="D595" s="445">
        <f t="shared" si="52"/>
        <v>0.48611111111111116</v>
      </c>
      <c r="E595" s="445">
        <v>6.9444444444444434E-2</v>
      </c>
      <c r="F595" s="446" t="s">
        <v>713</v>
      </c>
      <c r="G595" s="688" t="s">
        <v>1019</v>
      </c>
      <c r="H595" s="448"/>
      <c r="I595" s="448" t="s">
        <v>10</v>
      </c>
      <c r="J595" s="448"/>
      <c r="K595" s="449" t="s">
        <v>1048</v>
      </c>
      <c r="L595" s="454" t="s">
        <v>1049</v>
      </c>
      <c r="M595" s="450" t="s">
        <v>1039</v>
      </c>
      <c r="N595" s="450" t="s">
        <v>1021</v>
      </c>
    </row>
    <row r="596" spans="1:14" ht="13.15" customHeight="1">
      <c r="A596" s="530"/>
      <c r="B596" s="538"/>
      <c r="C596" s="687">
        <v>5</v>
      </c>
      <c r="D596" s="445">
        <f t="shared" si="52"/>
        <v>0.55555555555555558</v>
      </c>
      <c r="E596" s="445">
        <v>6.25E-2</v>
      </c>
      <c r="F596" s="459" t="s">
        <v>711</v>
      </c>
      <c r="G596" s="635" t="s">
        <v>1039</v>
      </c>
      <c r="H596" s="636"/>
      <c r="I596" s="636" t="s">
        <v>10</v>
      </c>
      <c r="J596" s="636"/>
      <c r="K596" s="637" t="s">
        <v>1021</v>
      </c>
      <c r="L596" s="550" t="s">
        <v>1007</v>
      </c>
      <c r="M596" s="689" t="s">
        <v>1019</v>
      </c>
      <c r="N596" s="689" t="s">
        <v>980</v>
      </c>
    </row>
    <row r="597" spans="1:14" ht="13.15" customHeight="1">
      <c r="A597" s="530"/>
      <c r="B597" s="538"/>
      <c r="C597" s="687">
        <v>6</v>
      </c>
      <c r="D597" s="445">
        <f t="shared" si="52"/>
        <v>0.61805555555555558</v>
      </c>
      <c r="E597" s="445">
        <v>6.9444444444444434E-2</v>
      </c>
      <c r="F597" s="446" t="s">
        <v>713</v>
      </c>
      <c r="G597" s="635" t="s">
        <v>1048</v>
      </c>
      <c r="H597" s="636"/>
      <c r="I597" s="636" t="s">
        <v>10</v>
      </c>
      <c r="J597" s="636"/>
      <c r="K597" s="637" t="s">
        <v>1018</v>
      </c>
      <c r="L597" s="550" t="s">
        <v>1050</v>
      </c>
      <c r="M597" s="689" t="s">
        <v>1037</v>
      </c>
      <c r="N597" s="689" t="s">
        <v>1012</v>
      </c>
    </row>
    <row r="598" spans="1:14" ht="13.15" customHeight="1">
      <c r="A598" s="530"/>
      <c r="B598" s="538"/>
      <c r="C598" s="687">
        <v>7</v>
      </c>
      <c r="D598" s="445">
        <f t="shared" si="52"/>
        <v>0.6875</v>
      </c>
      <c r="E598" s="445">
        <v>5.5555555555555552E-2</v>
      </c>
      <c r="F598" s="446" t="s">
        <v>711</v>
      </c>
      <c r="G598" s="635" t="s">
        <v>1037</v>
      </c>
      <c r="H598" s="636"/>
      <c r="I598" s="636" t="s">
        <v>10</v>
      </c>
      <c r="J598" s="636"/>
      <c r="K598" s="637" t="s">
        <v>1024</v>
      </c>
      <c r="L598" s="550" t="s">
        <v>1051</v>
      </c>
      <c r="M598" s="690" t="s">
        <v>980</v>
      </c>
      <c r="N598" s="450" t="s">
        <v>1018</v>
      </c>
    </row>
    <row r="599" spans="1:14" ht="13.15" customHeight="1">
      <c r="A599" s="530"/>
      <c r="B599" s="538"/>
      <c r="C599" s="691">
        <v>8</v>
      </c>
      <c r="D599" s="469">
        <f>IF(E598&lt;&gt;"",D598+E598,0)</f>
        <v>0.74305555555555558</v>
      </c>
      <c r="E599" s="446">
        <v>0</v>
      </c>
      <c r="F599" s="446" t="s">
        <v>713</v>
      </c>
      <c r="G599" s="688"/>
      <c r="H599" s="448"/>
      <c r="I599" s="448" t="s">
        <v>10</v>
      </c>
      <c r="J599" s="448"/>
      <c r="K599" s="449"/>
      <c r="L599" s="454"/>
      <c r="M599" s="450"/>
      <c r="N599" s="450"/>
    </row>
    <row r="600" spans="1:14" ht="13.15" customHeight="1">
      <c r="A600" s="593"/>
      <c r="B600" s="642"/>
      <c r="C600" s="642"/>
      <c r="D600" s="619">
        <f>IF(E599&lt;&gt;"",D599+E599,0)</f>
        <v>0.74305555555555558</v>
      </c>
      <c r="E600" s="619"/>
      <c r="F600" s="620"/>
      <c r="G600" s="643"/>
      <c r="H600" s="630"/>
      <c r="I600" s="630" t="s">
        <v>811</v>
      </c>
      <c r="J600" s="630"/>
      <c r="K600" s="644"/>
      <c r="L600" s="645"/>
      <c r="M600" s="646"/>
      <c r="N600" s="646"/>
    </row>
  </sheetData>
  <autoFilter ref="A5:N600" xr:uid="{00000000-0001-0000-0000-000000000000}">
    <filterColumn colId="7" showButton="0"/>
    <filterColumn colId="8" showButton="0"/>
  </autoFilter>
  <mergeCells count="69">
    <mergeCell ref="N162:N165"/>
    <mergeCell ref="G391:K391"/>
    <mergeCell ref="G231:K231"/>
    <mergeCell ref="G232:K232"/>
    <mergeCell ref="G270:K270"/>
    <mergeCell ref="H356:J356"/>
    <mergeCell ref="G296:K296"/>
    <mergeCell ref="G297:K297"/>
    <mergeCell ref="G271:K271"/>
    <mergeCell ref="G390:K390"/>
    <mergeCell ref="N180:N183"/>
    <mergeCell ref="H196:J196"/>
    <mergeCell ref="N197:N200"/>
    <mergeCell ref="N206:N209"/>
    <mergeCell ref="N226:N229"/>
    <mergeCell ref="L351:L354"/>
    <mergeCell ref="A1:B1"/>
    <mergeCell ref="N98:N101"/>
    <mergeCell ref="H114:J114"/>
    <mergeCell ref="H132:J132"/>
    <mergeCell ref="N133:N134"/>
    <mergeCell ref="H56:J56"/>
    <mergeCell ref="N57:N60"/>
    <mergeCell ref="H91:J91"/>
    <mergeCell ref="G118:K118"/>
    <mergeCell ref="G119:K119"/>
    <mergeCell ref="H32:J32"/>
    <mergeCell ref="G33:K33"/>
    <mergeCell ref="G43:K43"/>
    <mergeCell ref="M1:N1"/>
    <mergeCell ref="M2:N2"/>
    <mergeCell ref="H5:J5"/>
    <mergeCell ref="N215:N218"/>
    <mergeCell ref="G202:K202"/>
    <mergeCell ref="G203:K203"/>
    <mergeCell ref="G211:K211"/>
    <mergeCell ref="G212:K212"/>
    <mergeCell ref="H205:J205"/>
    <mergeCell ref="H214:J214"/>
    <mergeCell ref="L357:L361"/>
    <mergeCell ref="G433:K433"/>
    <mergeCell ref="G434:K434"/>
    <mergeCell ref="H350:J350"/>
    <mergeCell ref="G588:K588"/>
    <mergeCell ref="G589:K589"/>
    <mergeCell ref="G487:K487"/>
    <mergeCell ref="G511:K511"/>
    <mergeCell ref="G512:K512"/>
    <mergeCell ref="G536:K536"/>
    <mergeCell ref="G537:K537"/>
    <mergeCell ref="G488:K488"/>
    <mergeCell ref="G513:K513"/>
    <mergeCell ref="G499:K499"/>
    <mergeCell ref="G538:K538"/>
    <mergeCell ref="G29:K29"/>
    <mergeCell ref="G30:K30"/>
    <mergeCell ref="H161:J161"/>
    <mergeCell ref="G562:K562"/>
    <mergeCell ref="G563:K563"/>
    <mergeCell ref="G77:K77"/>
    <mergeCell ref="G78:K78"/>
    <mergeCell ref="H97:J97"/>
    <mergeCell ref="G472:K472"/>
    <mergeCell ref="G473:K473"/>
    <mergeCell ref="G486:K486"/>
    <mergeCell ref="H179:J179"/>
    <mergeCell ref="H225:J225"/>
    <mergeCell ref="G147:K147"/>
    <mergeCell ref="G148:K148"/>
  </mergeCells>
  <phoneticPr fontId="10"/>
  <pageMargins left="0.19685039370078741" right="0.19685039370078741" top="0.39370078740157483" bottom="0.39370078740157483" header="0.39370078740157483" footer="0.19685039370078741"/>
  <pageSetup scale="98" fitToHeight="0" orientation="portrait" horizontalDpi="4294967293" r:id="rId1"/>
  <headerFooter>
    <oddFooter>&amp;C&amp;"ヒラギノ角ゴ ProN W3,Regular"&amp;12&amp;K000000&amp;P</oddFooter>
  </headerFooter>
  <rowBreaks count="11" manualBreakCount="11">
    <brk id="54" max="12" man="1"/>
    <brk id="101" max="12" man="1"/>
    <brk id="148" max="12" man="1"/>
    <brk id="203" max="12" man="1"/>
    <brk id="256" max="12" man="1"/>
    <brk id="308" max="12" man="1"/>
    <brk id="361" max="12" man="1"/>
    <brk id="407" max="12" man="1"/>
    <brk id="459" max="12" man="1"/>
    <brk id="512" max="12" man="1"/>
    <brk id="5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S68"/>
  <sheetViews>
    <sheetView showGridLines="0" topLeftCell="A33" zoomScale="85" zoomScaleNormal="85" workbookViewId="0">
      <selection activeCell="O38" sqref="O38"/>
    </sheetView>
  </sheetViews>
  <sheetFormatPr defaultColWidth="8.75" defaultRowHeight="13.5" customHeight="1"/>
  <cols>
    <col min="1" max="1" width="2.875" style="16" customWidth="1"/>
    <col min="2" max="2" width="19.75" style="32" customWidth="1"/>
    <col min="3" max="3" width="3" style="422" customWidth="1"/>
    <col min="4" max="6" width="3" style="32" customWidth="1"/>
    <col min="7" max="7" width="3" style="423" customWidth="1"/>
    <col min="8" max="10" width="3" style="32" customWidth="1"/>
    <col min="11" max="11" width="3" style="423" customWidth="1"/>
    <col min="12" max="14" width="3" style="32" customWidth="1"/>
    <col min="15" max="15" width="3" style="423" customWidth="1"/>
    <col min="16" max="18" width="3" style="32" customWidth="1"/>
    <col min="19" max="19" width="3" style="423" customWidth="1"/>
    <col min="20" max="22" width="3" style="32" customWidth="1"/>
    <col min="23" max="23" width="3" style="423" customWidth="1"/>
    <col min="24" max="26" width="3" style="32" customWidth="1"/>
    <col min="27" max="27" width="3" style="423" customWidth="1"/>
    <col min="28" max="30" width="3" style="32" customWidth="1"/>
    <col min="31" max="31" width="3" style="423" customWidth="1"/>
    <col min="32" max="34" width="3" style="32" customWidth="1"/>
    <col min="35" max="35" width="3" style="423" customWidth="1"/>
    <col min="36" max="38" width="3" style="32" customWidth="1"/>
    <col min="39" max="39" width="3" style="423" customWidth="1"/>
    <col min="40" max="41" width="3" style="32" customWidth="1"/>
    <col min="42" max="42" width="3.25" style="32" customWidth="1"/>
    <col min="43" max="43" width="3.5" style="65" bestFit="1" customWidth="1"/>
    <col min="44" max="44" width="9" style="15" hidden="1" customWidth="1"/>
    <col min="45" max="45" width="8.5" style="15" hidden="1" customWidth="1"/>
    <col min="46" max="16384" width="8.75" style="16"/>
  </cols>
  <sheetData>
    <row r="1" spans="1:45" ht="30" customHeight="1">
      <c r="A1" s="12"/>
      <c r="B1" s="53" t="s">
        <v>83</v>
      </c>
      <c r="C1" s="386"/>
      <c r="D1" s="387"/>
      <c r="E1" s="387"/>
      <c r="F1" s="387"/>
      <c r="G1" s="386"/>
      <c r="H1" s="387"/>
      <c r="I1" s="387"/>
      <c r="J1" s="387"/>
      <c r="K1" s="386"/>
      <c r="L1" s="387"/>
      <c r="M1" s="387"/>
      <c r="N1" s="387"/>
      <c r="O1" s="386"/>
      <c r="P1" s="387"/>
      <c r="Q1" s="387"/>
      <c r="R1" s="387"/>
      <c r="S1" s="386"/>
      <c r="T1" s="387"/>
      <c r="U1" s="387"/>
      <c r="V1" s="387"/>
      <c r="W1" s="386"/>
      <c r="X1" s="387"/>
      <c r="Y1" s="387"/>
      <c r="Z1" s="387"/>
      <c r="AA1" s="386"/>
      <c r="AB1" s="387"/>
      <c r="AC1" s="387"/>
      <c r="AD1" s="387"/>
      <c r="AE1" s="386"/>
      <c r="AF1" s="387"/>
      <c r="AG1" s="387"/>
      <c r="AH1" s="387"/>
      <c r="AI1" s="64"/>
      <c r="AJ1" s="388"/>
      <c r="AK1" s="388"/>
      <c r="AL1" s="388"/>
      <c r="AM1" s="64"/>
      <c r="AN1" s="388"/>
      <c r="AO1" s="388"/>
      <c r="AP1" s="388"/>
      <c r="AQ1" s="13"/>
      <c r="AR1" s="14"/>
    </row>
    <row r="2" spans="1:45" ht="27.75" customHeight="1">
      <c r="A2" s="17" t="s">
        <v>39</v>
      </c>
      <c r="B2" s="54" t="s">
        <v>40</v>
      </c>
      <c r="C2" s="780" t="s">
        <v>41</v>
      </c>
      <c r="D2" s="781"/>
      <c r="E2" s="781"/>
      <c r="F2" s="782"/>
      <c r="G2" s="780" t="s">
        <v>42</v>
      </c>
      <c r="H2" s="781"/>
      <c r="I2" s="781"/>
      <c r="J2" s="782"/>
      <c r="K2" s="780" t="s">
        <v>106</v>
      </c>
      <c r="L2" s="781"/>
      <c r="M2" s="781"/>
      <c r="N2" s="782"/>
      <c r="O2" s="780" t="s">
        <v>79</v>
      </c>
      <c r="P2" s="781"/>
      <c r="Q2" s="781"/>
      <c r="R2" s="782"/>
      <c r="S2" s="780" t="s">
        <v>44</v>
      </c>
      <c r="T2" s="781"/>
      <c r="U2" s="781"/>
      <c r="V2" s="782"/>
      <c r="W2" s="780" t="s">
        <v>60</v>
      </c>
      <c r="X2" s="781"/>
      <c r="Y2" s="781"/>
      <c r="Z2" s="782"/>
      <c r="AA2" s="780" t="s">
        <v>76</v>
      </c>
      <c r="AB2" s="781"/>
      <c r="AC2" s="781"/>
      <c r="AD2" s="782"/>
      <c r="AE2" s="780" t="s">
        <v>43</v>
      </c>
      <c r="AF2" s="781"/>
      <c r="AG2" s="781"/>
      <c r="AH2" s="782"/>
      <c r="AI2" s="809"/>
      <c r="AJ2" s="759"/>
      <c r="AK2" s="759"/>
      <c r="AL2" s="759"/>
      <c r="AM2" s="64"/>
      <c r="AN2" s="388"/>
      <c r="AO2" s="388"/>
      <c r="AP2" s="388"/>
      <c r="AQ2" s="18"/>
      <c r="AR2" s="19" t="s">
        <v>45</v>
      </c>
      <c r="AS2" s="19" t="s">
        <v>78</v>
      </c>
    </row>
    <row r="3" spans="1:45" ht="27.75" customHeight="1">
      <c r="A3" s="20">
        <v>11</v>
      </c>
      <c r="B3" s="55" t="s">
        <v>194</v>
      </c>
      <c r="C3" s="381"/>
      <c r="D3" s="382"/>
      <c r="E3" s="382"/>
      <c r="F3" s="383"/>
      <c r="G3" s="384" t="s">
        <v>46</v>
      </c>
      <c r="H3" s="805">
        <v>44710</v>
      </c>
      <c r="I3" s="802"/>
      <c r="J3" s="803"/>
      <c r="K3" s="384" t="s">
        <v>47</v>
      </c>
      <c r="L3" s="794">
        <v>44983</v>
      </c>
      <c r="M3" s="802"/>
      <c r="N3" s="803"/>
      <c r="O3" s="384" t="s">
        <v>46</v>
      </c>
      <c r="P3" s="801">
        <v>45006</v>
      </c>
      <c r="Q3" s="798"/>
      <c r="R3" s="799"/>
      <c r="S3" s="384" t="s">
        <v>47</v>
      </c>
      <c r="T3" s="805">
        <v>44661</v>
      </c>
      <c r="U3" s="802"/>
      <c r="V3" s="803"/>
      <c r="W3" s="384" t="s">
        <v>46</v>
      </c>
      <c r="X3" s="794">
        <v>44941</v>
      </c>
      <c r="Y3" s="802"/>
      <c r="Z3" s="803"/>
      <c r="AA3" s="384" t="s">
        <v>47</v>
      </c>
      <c r="AB3" s="794">
        <v>44899</v>
      </c>
      <c r="AC3" s="802"/>
      <c r="AD3" s="803"/>
      <c r="AE3" s="384" t="s">
        <v>46</v>
      </c>
      <c r="AF3" s="794">
        <v>44808</v>
      </c>
      <c r="AG3" s="802"/>
      <c r="AH3" s="803"/>
      <c r="AI3" s="379"/>
      <c r="AJ3" s="792"/>
      <c r="AK3" s="792"/>
      <c r="AL3" s="792"/>
      <c r="AM3" s="393"/>
      <c r="AN3" s="394"/>
      <c r="AO3" s="388"/>
      <c r="AP3" s="388"/>
      <c r="AQ3" s="18"/>
      <c r="AR3" s="19">
        <f>2*(COUNTA(C$2:AH$2)-1)-COUNTA(C3:AH3)</f>
        <v>0</v>
      </c>
      <c r="AS3" s="21">
        <f>1-(AR3/(COUNTA(C$2:AH$2)-1))</f>
        <v>1</v>
      </c>
    </row>
    <row r="4" spans="1:45" ht="27.75" customHeight="1">
      <c r="A4" s="20">
        <v>12</v>
      </c>
      <c r="B4" s="55" t="s">
        <v>42</v>
      </c>
      <c r="C4" s="384" t="s">
        <v>47</v>
      </c>
      <c r="D4" s="794">
        <v>44710</v>
      </c>
      <c r="E4" s="802"/>
      <c r="F4" s="803"/>
      <c r="G4" s="381"/>
      <c r="H4" s="382"/>
      <c r="I4" s="382"/>
      <c r="J4" s="383"/>
      <c r="K4" s="384" t="s">
        <v>46</v>
      </c>
      <c r="L4" s="805">
        <v>44829</v>
      </c>
      <c r="M4" s="802"/>
      <c r="N4" s="803"/>
      <c r="O4" s="384" t="s">
        <v>47</v>
      </c>
      <c r="P4" s="805">
        <v>44745</v>
      </c>
      <c r="Q4" s="802"/>
      <c r="R4" s="803"/>
      <c r="S4" s="384" t="s">
        <v>46</v>
      </c>
      <c r="T4" s="794">
        <v>44980</v>
      </c>
      <c r="U4" s="802"/>
      <c r="V4" s="803"/>
      <c r="W4" s="384" t="s">
        <v>47</v>
      </c>
      <c r="X4" s="794">
        <v>44724</v>
      </c>
      <c r="Y4" s="802"/>
      <c r="Z4" s="803"/>
      <c r="AA4" s="384" t="s">
        <v>46</v>
      </c>
      <c r="AB4" s="801">
        <v>45006</v>
      </c>
      <c r="AC4" s="798"/>
      <c r="AD4" s="799"/>
      <c r="AE4" s="384" t="s">
        <v>47</v>
      </c>
      <c r="AF4" s="794">
        <v>44654</v>
      </c>
      <c r="AG4" s="802"/>
      <c r="AH4" s="803"/>
      <c r="AI4" s="379"/>
      <c r="AJ4" s="792"/>
      <c r="AK4" s="792"/>
      <c r="AL4" s="792"/>
      <c r="AM4" s="64"/>
      <c r="AN4" s="388"/>
      <c r="AO4" s="388"/>
      <c r="AP4" s="388"/>
      <c r="AQ4" s="18"/>
      <c r="AR4" s="19">
        <f t="shared" ref="AR4:AR10" si="0">2*(COUNTA(C$2:AH$2)-1)-COUNTA(C4:AH4)</f>
        <v>0</v>
      </c>
      <c r="AS4" s="21">
        <f t="shared" ref="AS4:AS10" si="1">1-(AR4/(COUNTA(C$2:AH$2)-1))</f>
        <v>1</v>
      </c>
    </row>
    <row r="5" spans="1:45" ht="27.75" customHeight="1">
      <c r="A5" s="20">
        <v>13</v>
      </c>
      <c r="B5" s="55" t="s">
        <v>881</v>
      </c>
      <c r="C5" s="384" t="s">
        <v>46</v>
      </c>
      <c r="D5" s="794">
        <v>44983</v>
      </c>
      <c r="E5" s="802"/>
      <c r="F5" s="803"/>
      <c r="G5" s="384" t="s">
        <v>47</v>
      </c>
      <c r="H5" s="794">
        <v>44829</v>
      </c>
      <c r="I5" s="802"/>
      <c r="J5" s="803"/>
      <c r="K5" s="381"/>
      <c r="L5" s="382"/>
      <c r="M5" s="382"/>
      <c r="N5" s="383"/>
      <c r="O5" s="384" t="s">
        <v>46</v>
      </c>
      <c r="P5" s="794">
        <v>44941</v>
      </c>
      <c r="Q5" s="802"/>
      <c r="R5" s="803"/>
      <c r="S5" s="384" t="s">
        <v>47</v>
      </c>
      <c r="T5" s="794">
        <v>44899</v>
      </c>
      <c r="U5" s="802"/>
      <c r="V5" s="803"/>
      <c r="W5" s="384" t="s">
        <v>46</v>
      </c>
      <c r="X5" s="794">
        <v>44661</v>
      </c>
      <c r="Y5" s="802"/>
      <c r="Z5" s="803"/>
      <c r="AA5" s="384" t="s">
        <v>47</v>
      </c>
      <c r="AB5" s="794">
        <v>44724</v>
      </c>
      <c r="AC5" s="802"/>
      <c r="AD5" s="803"/>
      <c r="AE5" s="384" t="s">
        <v>46</v>
      </c>
      <c r="AF5" s="794">
        <v>44710</v>
      </c>
      <c r="AG5" s="802"/>
      <c r="AH5" s="803"/>
      <c r="AI5" s="379"/>
      <c r="AJ5" s="792"/>
      <c r="AK5" s="792"/>
      <c r="AL5" s="792"/>
      <c r="AM5" s="64"/>
      <c r="AN5" s="388"/>
      <c r="AO5" s="388"/>
      <c r="AP5" s="388"/>
      <c r="AQ5" s="18"/>
      <c r="AR5" s="19">
        <f t="shared" si="0"/>
        <v>0</v>
      </c>
      <c r="AS5" s="21">
        <f t="shared" si="1"/>
        <v>1</v>
      </c>
    </row>
    <row r="6" spans="1:45" ht="27.75" customHeight="1">
      <c r="A6" s="20">
        <v>14</v>
      </c>
      <c r="B6" s="55" t="s">
        <v>79</v>
      </c>
      <c r="C6" s="384" t="s">
        <v>47</v>
      </c>
      <c r="D6" s="801">
        <v>45006</v>
      </c>
      <c r="E6" s="798"/>
      <c r="F6" s="799"/>
      <c r="G6" s="384" t="s">
        <v>46</v>
      </c>
      <c r="H6" s="794">
        <v>44745</v>
      </c>
      <c r="I6" s="802"/>
      <c r="J6" s="803"/>
      <c r="K6" s="384" t="s">
        <v>47</v>
      </c>
      <c r="L6" s="794">
        <v>44941</v>
      </c>
      <c r="M6" s="802"/>
      <c r="N6" s="803"/>
      <c r="O6" s="381"/>
      <c r="P6" s="382"/>
      <c r="Q6" s="382"/>
      <c r="R6" s="383"/>
      <c r="S6" s="384" t="s">
        <v>46</v>
      </c>
      <c r="T6" s="805">
        <v>44829</v>
      </c>
      <c r="U6" s="802"/>
      <c r="V6" s="803"/>
      <c r="W6" s="384" t="s">
        <v>47</v>
      </c>
      <c r="X6" s="794">
        <v>44980</v>
      </c>
      <c r="Y6" s="802"/>
      <c r="Z6" s="803"/>
      <c r="AA6" s="384" t="s">
        <v>46</v>
      </c>
      <c r="AB6" s="794">
        <v>44654</v>
      </c>
      <c r="AC6" s="802"/>
      <c r="AD6" s="803"/>
      <c r="AE6" s="384" t="s">
        <v>47</v>
      </c>
      <c r="AF6" s="794">
        <v>44689</v>
      </c>
      <c r="AG6" s="802"/>
      <c r="AH6" s="803"/>
      <c r="AI6" s="379"/>
      <c r="AJ6" s="792"/>
      <c r="AK6" s="792"/>
      <c r="AL6" s="792"/>
      <c r="AM6" s="64"/>
      <c r="AN6" s="388"/>
      <c r="AO6" s="388"/>
      <c r="AP6" s="388"/>
      <c r="AQ6" s="18"/>
      <c r="AR6" s="19">
        <f t="shared" si="0"/>
        <v>0</v>
      </c>
      <c r="AS6" s="21">
        <f t="shared" si="1"/>
        <v>1</v>
      </c>
    </row>
    <row r="7" spans="1:45" ht="27.75" customHeight="1">
      <c r="A7" s="20">
        <v>15</v>
      </c>
      <c r="B7" s="55" t="s">
        <v>906</v>
      </c>
      <c r="C7" s="384" t="s">
        <v>46</v>
      </c>
      <c r="D7" s="794">
        <v>44661</v>
      </c>
      <c r="E7" s="802"/>
      <c r="F7" s="803"/>
      <c r="G7" s="384" t="s">
        <v>47</v>
      </c>
      <c r="H7" s="794">
        <v>44980</v>
      </c>
      <c r="I7" s="802"/>
      <c r="J7" s="803"/>
      <c r="K7" s="384" t="s">
        <v>46</v>
      </c>
      <c r="L7" s="794">
        <v>44899</v>
      </c>
      <c r="M7" s="802"/>
      <c r="N7" s="803"/>
      <c r="O7" s="384" t="s">
        <v>47</v>
      </c>
      <c r="P7" s="805">
        <v>44829</v>
      </c>
      <c r="Q7" s="802"/>
      <c r="R7" s="803"/>
      <c r="S7" s="381"/>
      <c r="T7" s="382"/>
      <c r="U7" s="382"/>
      <c r="V7" s="383"/>
      <c r="W7" s="384" t="s">
        <v>46</v>
      </c>
      <c r="X7" s="805">
        <v>44689</v>
      </c>
      <c r="Y7" s="802"/>
      <c r="Z7" s="803"/>
      <c r="AA7" s="384" t="s">
        <v>47</v>
      </c>
      <c r="AB7" s="794">
        <v>44962</v>
      </c>
      <c r="AC7" s="802"/>
      <c r="AD7" s="803"/>
      <c r="AE7" s="384" t="s">
        <v>46</v>
      </c>
      <c r="AF7" s="794">
        <v>44745</v>
      </c>
      <c r="AG7" s="802"/>
      <c r="AH7" s="803"/>
      <c r="AI7" s="379"/>
      <c r="AJ7" s="792"/>
      <c r="AK7" s="792"/>
      <c r="AL7" s="792"/>
      <c r="AM7" s="64"/>
      <c r="AN7" s="388"/>
      <c r="AO7" s="388"/>
      <c r="AP7" s="388"/>
      <c r="AQ7" s="18"/>
      <c r="AR7" s="19">
        <f t="shared" si="0"/>
        <v>0</v>
      </c>
      <c r="AS7" s="21">
        <f t="shared" si="1"/>
        <v>1</v>
      </c>
    </row>
    <row r="8" spans="1:45" ht="27.75" customHeight="1">
      <c r="A8" s="20">
        <v>16</v>
      </c>
      <c r="B8" s="55" t="s">
        <v>195</v>
      </c>
      <c r="C8" s="384" t="s">
        <v>47</v>
      </c>
      <c r="D8" s="794">
        <v>44941</v>
      </c>
      <c r="E8" s="802"/>
      <c r="F8" s="803"/>
      <c r="G8" s="384" t="s">
        <v>46</v>
      </c>
      <c r="H8" s="794">
        <v>44724</v>
      </c>
      <c r="I8" s="802"/>
      <c r="J8" s="803"/>
      <c r="K8" s="384" t="s">
        <v>47</v>
      </c>
      <c r="L8" s="805">
        <v>44661</v>
      </c>
      <c r="M8" s="802"/>
      <c r="N8" s="803"/>
      <c r="O8" s="384" t="s">
        <v>46</v>
      </c>
      <c r="P8" s="794">
        <v>44980</v>
      </c>
      <c r="Q8" s="802"/>
      <c r="R8" s="803"/>
      <c r="S8" s="384" t="s">
        <v>47</v>
      </c>
      <c r="T8" s="805">
        <v>44689</v>
      </c>
      <c r="U8" s="802"/>
      <c r="V8" s="803"/>
      <c r="W8" s="381"/>
      <c r="X8" s="382"/>
      <c r="Y8" s="382"/>
      <c r="Z8" s="383"/>
      <c r="AA8" s="384" t="s">
        <v>46</v>
      </c>
      <c r="AB8" s="794">
        <v>44808</v>
      </c>
      <c r="AC8" s="802"/>
      <c r="AD8" s="803"/>
      <c r="AE8" s="384" t="s">
        <v>47</v>
      </c>
      <c r="AF8" s="794">
        <v>44962</v>
      </c>
      <c r="AG8" s="802"/>
      <c r="AH8" s="803"/>
      <c r="AI8" s="379"/>
      <c r="AJ8" s="807"/>
      <c r="AK8" s="807"/>
      <c r="AL8" s="807"/>
      <c r="AM8" s="64"/>
      <c r="AN8" s="388"/>
      <c r="AO8" s="388"/>
      <c r="AP8" s="388"/>
      <c r="AQ8" s="18"/>
      <c r="AR8" s="19">
        <f t="shared" si="0"/>
        <v>0</v>
      </c>
      <c r="AS8" s="21">
        <f t="shared" si="1"/>
        <v>1</v>
      </c>
    </row>
    <row r="9" spans="1:45" ht="27.75" customHeight="1">
      <c r="A9" s="20">
        <v>17</v>
      </c>
      <c r="B9" s="55" t="s">
        <v>191</v>
      </c>
      <c r="C9" s="385" t="s">
        <v>46</v>
      </c>
      <c r="D9" s="794">
        <v>44899</v>
      </c>
      <c r="E9" s="802"/>
      <c r="F9" s="803"/>
      <c r="G9" s="385" t="s">
        <v>47</v>
      </c>
      <c r="H9" s="801">
        <v>45006</v>
      </c>
      <c r="I9" s="798"/>
      <c r="J9" s="799"/>
      <c r="K9" s="385" t="s">
        <v>46</v>
      </c>
      <c r="L9" s="794">
        <v>44724</v>
      </c>
      <c r="M9" s="802"/>
      <c r="N9" s="803"/>
      <c r="O9" s="385" t="s">
        <v>47</v>
      </c>
      <c r="P9" s="794">
        <v>44654</v>
      </c>
      <c r="Q9" s="802"/>
      <c r="R9" s="803"/>
      <c r="S9" s="385" t="s">
        <v>46</v>
      </c>
      <c r="T9" s="794">
        <v>44962</v>
      </c>
      <c r="U9" s="802"/>
      <c r="V9" s="803"/>
      <c r="W9" s="385" t="s">
        <v>47</v>
      </c>
      <c r="X9" s="794">
        <v>44808</v>
      </c>
      <c r="Y9" s="802"/>
      <c r="Z9" s="803"/>
      <c r="AA9" s="381"/>
      <c r="AB9" s="382"/>
      <c r="AC9" s="382"/>
      <c r="AD9" s="383"/>
      <c r="AE9" s="384" t="s">
        <v>46</v>
      </c>
      <c r="AF9" s="794">
        <v>44983</v>
      </c>
      <c r="AG9" s="802"/>
      <c r="AH9" s="803"/>
      <c r="AI9" s="395"/>
      <c r="AJ9" s="806"/>
      <c r="AK9" s="806"/>
      <c r="AL9" s="806"/>
      <c r="AM9" s="64"/>
      <c r="AN9" s="388"/>
      <c r="AO9" s="388"/>
      <c r="AP9" s="388"/>
      <c r="AQ9" s="18"/>
      <c r="AR9" s="19">
        <f t="shared" si="0"/>
        <v>0</v>
      </c>
      <c r="AS9" s="21">
        <f t="shared" si="1"/>
        <v>1</v>
      </c>
    </row>
    <row r="10" spans="1:45" ht="27.75" customHeight="1">
      <c r="A10" s="20">
        <v>18</v>
      </c>
      <c r="B10" s="55" t="s">
        <v>43</v>
      </c>
      <c r="C10" s="384" t="s">
        <v>47</v>
      </c>
      <c r="D10" s="794">
        <v>44808</v>
      </c>
      <c r="E10" s="802"/>
      <c r="F10" s="803"/>
      <c r="G10" s="384" t="s">
        <v>46</v>
      </c>
      <c r="H10" s="794">
        <v>44654</v>
      </c>
      <c r="I10" s="802"/>
      <c r="J10" s="803"/>
      <c r="K10" s="384" t="s">
        <v>47</v>
      </c>
      <c r="L10" s="805">
        <v>44710</v>
      </c>
      <c r="M10" s="802"/>
      <c r="N10" s="803"/>
      <c r="O10" s="384" t="s">
        <v>46</v>
      </c>
      <c r="P10" s="805">
        <v>44689</v>
      </c>
      <c r="Q10" s="802"/>
      <c r="R10" s="803"/>
      <c r="S10" s="384" t="s">
        <v>47</v>
      </c>
      <c r="T10" s="794">
        <v>44745</v>
      </c>
      <c r="U10" s="802"/>
      <c r="V10" s="803"/>
      <c r="W10" s="384" t="s">
        <v>46</v>
      </c>
      <c r="X10" s="794">
        <v>44962</v>
      </c>
      <c r="Y10" s="802"/>
      <c r="Z10" s="803"/>
      <c r="AA10" s="384" t="s">
        <v>47</v>
      </c>
      <c r="AB10" s="794">
        <v>44983</v>
      </c>
      <c r="AC10" s="802"/>
      <c r="AD10" s="803"/>
      <c r="AE10" s="381"/>
      <c r="AF10" s="382"/>
      <c r="AG10" s="382"/>
      <c r="AH10" s="383"/>
      <c r="AI10" s="379" t="s">
        <v>476</v>
      </c>
      <c r="AJ10" s="792"/>
      <c r="AK10" s="792"/>
      <c r="AL10" s="792"/>
      <c r="AM10" s="64"/>
      <c r="AN10" s="388"/>
      <c r="AO10" s="388"/>
      <c r="AP10" s="388"/>
      <c r="AQ10" s="18"/>
      <c r="AR10" s="19">
        <f t="shared" si="0"/>
        <v>0</v>
      </c>
      <c r="AS10" s="21">
        <f t="shared" si="1"/>
        <v>1</v>
      </c>
    </row>
    <row r="11" spans="1:45" ht="27.75" customHeight="1">
      <c r="A11" s="22"/>
      <c r="B11" s="57"/>
      <c r="C11" s="396"/>
      <c r="D11" s="397"/>
      <c r="E11" s="397"/>
      <c r="F11" s="397"/>
      <c r="G11" s="396"/>
      <c r="H11" s="397"/>
      <c r="I11" s="397"/>
      <c r="J11" s="397"/>
      <c r="K11" s="396"/>
      <c r="L11" s="397"/>
      <c r="M11" s="397"/>
      <c r="N11" s="397"/>
      <c r="O11" s="396"/>
      <c r="P11" s="397"/>
      <c r="Q11" s="397"/>
      <c r="R11" s="397"/>
      <c r="S11" s="396"/>
      <c r="T11" s="397"/>
      <c r="U11" s="397"/>
      <c r="V11" s="397"/>
      <c r="W11" s="396"/>
      <c r="X11" s="397"/>
      <c r="Y11" s="397"/>
      <c r="Z11" s="397"/>
      <c r="AA11" s="396"/>
      <c r="AB11" s="397"/>
      <c r="AC11" s="397"/>
      <c r="AD11" s="397"/>
      <c r="AE11" s="396"/>
      <c r="AF11" s="397"/>
      <c r="AG11" s="397"/>
      <c r="AH11" s="397"/>
      <c r="AI11" s="64"/>
      <c r="AJ11" s="388"/>
      <c r="AK11" s="388"/>
      <c r="AL11" s="388"/>
      <c r="AM11" s="64"/>
      <c r="AN11" s="388"/>
      <c r="AO11" s="394"/>
      <c r="AP11" s="398"/>
      <c r="AR11" s="62">
        <f>SUM(AR3:AR10)/2</f>
        <v>0</v>
      </c>
      <c r="AS11" s="24">
        <f>1-AR11/((COUNTA(C$2:AH$2)-1)*(COUNTA(C$2:AH$2))/2)</f>
        <v>1</v>
      </c>
    </row>
    <row r="12" spans="1:45" ht="27.75" customHeight="1">
      <c r="A12" s="17" t="s">
        <v>39</v>
      </c>
      <c r="B12" s="54" t="s">
        <v>48</v>
      </c>
      <c r="C12" s="808" t="s">
        <v>124</v>
      </c>
      <c r="D12" s="795"/>
      <c r="E12" s="795"/>
      <c r="F12" s="796"/>
      <c r="G12" s="808" t="s">
        <v>123</v>
      </c>
      <c r="H12" s="795"/>
      <c r="I12" s="795"/>
      <c r="J12" s="796"/>
      <c r="K12" s="804" t="s">
        <v>49</v>
      </c>
      <c r="L12" s="795"/>
      <c r="M12" s="795"/>
      <c r="N12" s="796"/>
      <c r="O12" s="804" t="s">
        <v>27</v>
      </c>
      <c r="P12" s="795"/>
      <c r="Q12" s="795"/>
      <c r="R12" s="796"/>
      <c r="S12" s="804" t="s">
        <v>26</v>
      </c>
      <c r="T12" s="795"/>
      <c r="U12" s="795"/>
      <c r="V12" s="796"/>
      <c r="W12" s="804" t="s">
        <v>50</v>
      </c>
      <c r="X12" s="795"/>
      <c r="Y12" s="795"/>
      <c r="Z12" s="796"/>
      <c r="AA12" s="804" t="s">
        <v>28</v>
      </c>
      <c r="AB12" s="795"/>
      <c r="AC12" s="795"/>
      <c r="AD12" s="796"/>
      <c r="AE12" s="804" t="s">
        <v>33</v>
      </c>
      <c r="AF12" s="795"/>
      <c r="AG12" s="795"/>
      <c r="AH12" s="796"/>
      <c r="AI12" s="399"/>
      <c r="AJ12" s="388"/>
      <c r="AK12" s="388"/>
      <c r="AL12" s="388"/>
      <c r="AM12" s="64"/>
      <c r="AN12" s="388"/>
      <c r="AO12" s="388"/>
      <c r="AP12" s="388"/>
      <c r="AQ12" s="18"/>
      <c r="AR12" s="25" t="s">
        <v>45</v>
      </c>
      <c r="AS12" s="25" t="s">
        <v>78</v>
      </c>
    </row>
    <row r="13" spans="1:45" ht="27.75" customHeight="1">
      <c r="A13" s="26">
        <v>21</v>
      </c>
      <c r="B13" s="56" t="s">
        <v>124</v>
      </c>
      <c r="C13" s="381"/>
      <c r="D13" s="382"/>
      <c r="E13" s="382"/>
      <c r="F13" s="383"/>
      <c r="G13" s="384" t="s">
        <v>46</v>
      </c>
      <c r="H13" s="801">
        <v>44969</v>
      </c>
      <c r="I13" s="798"/>
      <c r="J13" s="799"/>
      <c r="K13" s="384" t="s">
        <v>47</v>
      </c>
      <c r="L13" s="794">
        <v>44899</v>
      </c>
      <c r="M13" s="795"/>
      <c r="N13" s="796"/>
      <c r="O13" s="385" t="s">
        <v>46</v>
      </c>
      <c r="P13" s="794">
        <v>44752</v>
      </c>
      <c r="Q13" s="795"/>
      <c r="R13" s="796"/>
      <c r="S13" s="385" t="s">
        <v>47</v>
      </c>
      <c r="T13" s="794">
        <v>44955</v>
      </c>
      <c r="U13" s="795"/>
      <c r="V13" s="796"/>
      <c r="W13" s="385" t="s">
        <v>46</v>
      </c>
      <c r="X13" s="794">
        <v>44689</v>
      </c>
      <c r="Y13" s="795"/>
      <c r="Z13" s="796"/>
      <c r="AA13" s="385" t="s">
        <v>47</v>
      </c>
      <c r="AB13" s="794">
        <v>44823</v>
      </c>
      <c r="AC13" s="795"/>
      <c r="AD13" s="796"/>
      <c r="AE13" s="385" t="s">
        <v>46</v>
      </c>
      <c r="AF13" s="794">
        <v>44654</v>
      </c>
      <c r="AG13" s="795"/>
      <c r="AH13" s="796"/>
      <c r="AI13" s="379"/>
      <c r="AJ13" s="792"/>
      <c r="AK13" s="792"/>
      <c r="AL13" s="792"/>
      <c r="AM13" s="64"/>
      <c r="AN13" s="388"/>
      <c r="AO13" s="388"/>
      <c r="AP13" s="388"/>
      <c r="AQ13" s="18"/>
      <c r="AR13" s="19">
        <f>2*(COUNTA(C$12:AH$12)-1)-COUNTA(C13:AH13)</f>
        <v>0</v>
      </c>
      <c r="AS13" s="21">
        <f>1-(AR13/(COUNTA(C$12:AH$12)-1))</f>
        <v>1</v>
      </c>
    </row>
    <row r="14" spans="1:45" ht="27.75" customHeight="1">
      <c r="A14" s="26">
        <v>22</v>
      </c>
      <c r="B14" s="56" t="s">
        <v>123</v>
      </c>
      <c r="C14" s="384" t="s">
        <v>47</v>
      </c>
      <c r="D14" s="801">
        <v>44969</v>
      </c>
      <c r="E14" s="798"/>
      <c r="F14" s="799"/>
      <c r="G14" s="381"/>
      <c r="H14" s="382"/>
      <c r="I14" s="382"/>
      <c r="J14" s="383"/>
      <c r="K14" s="384" t="s">
        <v>46</v>
      </c>
      <c r="L14" s="800">
        <v>44983</v>
      </c>
      <c r="M14" s="795"/>
      <c r="N14" s="796"/>
      <c r="O14" s="385" t="s">
        <v>47</v>
      </c>
      <c r="P14" s="794">
        <v>44731</v>
      </c>
      <c r="Q14" s="795"/>
      <c r="R14" s="796"/>
      <c r="S14" s="385" t="s">
        <v>46</v>
      </c>
      <c r="T14" s="794">
        <v>44815</v>
      </c>
      <c r="U14" s="795"/>
      <c r="V14" s="796"/>
      <c r="W14" s="385" t="s">
        <v>47</v>
      </c>
      <c r="X14" s="794">
        <v>44696</v>
      </c>
      <c r="Y14" s="795"/>
      <c r="Z14" s="796"/>
      <c r="AA14" s="385" t="s">
        <v>46</v>
      </c>
      <c r="AB14" s="794">
        <v>44955</v>
      </c>
      <c r="AC14" s="795"/>
      <c r="AD14" s="796"/>
      <c r="AE14" s="385" t="s">
        <v>47</v>
      </c>
      <c r="AF14" s="794">
        <v>44836</v>
      </c>
      <c r="AG14" s="795"/>
      <c r="AH14" s="796"/>
      <c r="AI14" s="379"/>
      <c r="AJ14" s="792"/>
      <c r="AK14" s="759"/>
      <c r="AL14" s="759"/>
      <c r="AM14" s="64"/>
      <c r="AN14" s="388"/>
      <c r="AO14" s="388"/>
      <c r="AP14" s="388"/>
      <c r="AQ14" s="18"/>
      <c r="AR14" s="19">
        <f t="shared" ref="AR14:AR20" si="2">2*(COUNTA(C$12:AH$12)-1)-COUNTA(C14:AH14)</f>
        <v>0</v>
      </c>
      <c r="AS14" s="21">
        <f t="shared" ref="AS14:AS20" si="3">1-(AR14/(COUNTA(C$12:AH$12)-1))</f>
        <v>1</v>
      </c>
    </row>
    <row r="15" spans="1:45" ht="27.75" customHeight="1">
      <c r="A15" s="26">
        <v>23</v>
      </c>
      <c r="B15" s="56" t="s">
        <v>178</v>
      </c>
      <c r="C15" s="384" t="s">
        <v>46</v>
      </c>
      <c r="D15" s="794">
        <v>44899</v>
      </c>
      <c r="E15" s="795"/>
      <c r="F15" s="796"/>
      <c r="G15" s="385" t="s">
        <v>47</v>
      </c>
      <c r="H15" s="800">
        <v>44983</v>
      </c>
      <c r="I15" s="795"/>
      <c r="J15" s="796"/>
      <c r="K15" s="381"/>
      <c r="L15" s="382"/>
      <c r="M15" s="382"/>
      <c r="N15" s="383"/>
      <c r="O15" s="384" t="s">
        <v>46</v>
      </c>
      <c r="P15" s="794">
        <v>44823</v>
      </c>
      <c r="Q15" s="795"/>
      <c r="R15" s="796"/>
      <c r="S15" s="385" t="s">
        <v>47</v>
      </c>
      <c r="T15" s="794">
        <v>44689</v>
      </c>
      <c r="U15" s="795"/>
      <c r="V15" s="796"/>
      <c r="W15" s="385" t="s">
        <v>46</v>
      </c>
      <c r="X15" s="797">
        <v>44990</v>
      </c>
      <c r="Y15" s="798"/>
      <c r="Z15" s="799"/>
      <c r="AA15" s="385" t="s">
        <v>47</v>
      </c>
      <c r="AB15" s="794">
        <v>44794</v>
      </c>
      <c r="AC15" s="795"/>
      <c r="AD15" s="796"/>
      <c r="AE15" s="385" t="s">
        <v>46</v>
      </c>
      <c r="AF15" s="794">
        <v>44731</v>
      </c>
      <c r="AG15" s="795"/>
      <c r="AH15" s="796"/>
      <c r="AI15" s="379"/>
      <c r="AJ15" s="792"/>
      <c r="AK15" s="792"/>
      <c r="AL15" s="792"/>
      <c r="AM15" s="64"/>
      <c r="AN15" s="388"/>
      <c r="AO15" s="388"/>
      <c r="AP15" s="388"/>
      <c r="AQ15" s="18"/>
      <c r="AR15" s="19">
        <f t="shared" si="2"/>
        <v>0</v>
      </c>
      <c r="AS15" s="21">
        <f t="shared" si="3"/>
        <v>1</v>
      </c>
    </row>
    <row r="16" spans="1:45" ht="27.75" customHeight="1">
      <c r="A16" s="26">
        <v>24</v>
      </c>
      <c r="B16" s="56" t="s">
        <v>179</v>
      </c>
      <c r="C16" s="384" t="s">
        <v>47</v>
      </c>
      <c r="D16" s="794">
        <v>44752</v>
      </c>
      <c r="E16" s="795"/>
      <c r="F16" s="796"/>
      <c r="G16" s="385" t="s">
        <v>46</v>
      </c>
      <c r="H16" s="794">
        <v>44731</v>
      </c>
      <c r="I16" s="795"/>
      <c r="J16" s="796"/>
      <c r="K16" s="384" t="s">
        <v>47</v>
      </c>
      <c r="L16" s="794">
        <v>44823</v>
      </c>
      <c r="M16" s="795"/>
      <c r="N16" s="796"/>
      <c r="O16" s="381"/>
      <c r="P16" s="382"/>
      <c r="Q16" s="382"/>
      <c r="R16" s="383"/>
      <c r="S16" s="384" t="s">
        <v>46</v>
      </c>
      <c r="T16" s="801">
        <v>44969</v>
      </c>
      <c r="U16" s="798"/>
      <c r="V16" s="799"/>
      <c r="W16" s="385" t="s">
        <v>47</v>
      </c>
      <c r="X16" s="800">
        <v>44983</v>
      </c>
      <c r="Y16" s="795"/>
      <c r="Z16" s="796"/>
      <c r="AA16" s="385" t="s">
        <v>46</v>
      </c>
      <c r="AB16" s="794">
        <v>44696</v>
      </c>
      <c r="AC16" s="795"/>
      <c r="AD16" s="796"/>
      <c r="AE16" s="385" t="s">
        <v>47</v>
      </c>
      <c r="AF16" s="794">
        <v>44899</v>
      </c>
      <c r="AG16" s="795"/>
      <c r="AH16" s="796"/>
      <c r="AI16" s="379"/>
      <c r="AJ16" s="792"/>
      <c r="AK16" s="792"/>
      <c r="AL16" s="792"/>
      <c r="AM16" s="64"/>
      <c r="AN16" s="388"/>
      <c r="AO16" s="388"/>
      <c r="AP16" s="388"/>
      <c r="AQ16" s="18"/>
      <c r="AR16" s="19">
        <f t="shared" si="2"/>
        <v>0</v>
      </c>
      <c r="AS16" s="21">
        <f t="shared" si="3"/>
        <v>1</v>
      </c>
    </row>
    <row r="17" spans="1:45" ht="27.75" customHeight="1">
      <c r="A17" s="26">
        <v>25</v>
      </c>
      <c r="B17" s="56" t="s">
        <v>120</v>
      </c>
      <c r="C17" s="384" t="s">
        <v>46</v>
      </c>
      <c r="D17" s="794">
        <v>44955</v>
      </c>
      <c r="E17" s="795"/>
      <c r="F17" s="796"/>
      <c r="G17" s="385" t="s">
        <v>47</v>
      </c>
      <c r="H17" s="794">
        <v>44815</v>
      </c>
      <c r="I17" s="795"/>
      <c r="J17" s="796"/>
      <c r="K17" s="384" t="s">
        <v>46</v>
      </c>
      <c r="L17" s="794">
        <v>44689</v>
      </c>
      <c r="M17" s="795"/>
      <c r="N17" s="796"/>
      <c r="O17" s="384" t="s">
        <v>47</v>
      </c>
      <c r="P17" s="801">
        <v>44969</v>
      </c>
      <c r="Q17" s="798"/>
      <c r="R17" s="799"/>
      <c r="S17" s="381"/>
      <c r="T17" s="382"/>
      <c r="U17" s="382"/>
      <c r="V17" s="383"/>
      <c r="W17" s="384" t="s">
        <v>46</v>
      </c>
      <c r="X17" s="794">
        <v>44836</v>
      </c>
      <c r="Y17" s="795"/>
      <c r="Z17" s="796"/>
      <c r="AA17" s="385" t="s">
        <v>47</v>
      </c>
      <c r="AB17" s="794">
        <v>44654</v>
      </c>
      <c r="AC17" s="795"/>
      <c r="AD17" s="796"/>
      <c r="AE17" s="385" t="s">
        <v>46</v>
      </c>
      <c r="AF17" s="794">
        <v>44794</v>
      </c>
      <c r="AG17" s="795"/>
      <c r="AH17" s="796"/>
      <c r="AI17" s="379"/>
      <c r="AJ17" s="792"/>
      <c r="AK17" s="759"/>
      <c r="AL17" s="759"/>
      <c r="AM17" s="64"/>
      <c r="AN17" s="388"/>
      <c r="AO17" s="388"/>
      <c r="AP17" s="388"/>
      <c r="AQ17" s="18"/>
      <c r="AR17" s="19">
        <f t="shared" si="2"/>
        <v>0</v>
      </c>
      <c r="AS17" s="21">
        <f t="shared" si="3"/>
        <v>1</v>
      </c>
    </row>
    <row r="18" spans="1:45" ht="27.75" customHeight="1">
      <c r="A18" s="26">
        <v>26</v>
      </c>
      <c r="B18" s="56" t="s">
        <v>50</v>
      </c>
      <c r="C18" s="384" t="s">
        <v>47</v>
      </c>
      <c r="D18" s="794">
        <v>44689</v>
      </c>
      <c r="E18" s="795"/>
      <c r="F18" s="796"/>
      <c r="G18" s="385" t="s">
        <v>46</v>
      </c>
      <c r="H18" s="794">
        <v>44696</v>
      </c>
      <c r="I18" s="795"/>
      <c r="J18" s="796"/>
      <c r="K18" s="384" t="s">
        <v>47</v>
      </c>
      <c r="L18" s="797">
        <v>44990</v>
      </c>
      <c r="M18" s="798"/>
      <c r="N18" s="799"/>
      <c r="O18" s="384" t="s">
        <v>46</v>
      </c>
      <c r="P18" s="800">
        <v>44983</v>
      </c>
      <c r="Q18" s="795"/>
      <c r="R18" s="796"/>
      <c r="S18" s="384" t="s">
        <v>47</v>
      </c>
      <c r="T18" s="794">
        <v>44836</v>
      </c>
      <c r="U18" s="795"/>
      <c r="V18" s="796"/>
      <c r="W18" s="381"/>
      <c r="X18" s="382"/>
      <c r="Y18" s="382"/>
      <c r="Z18" s="383"/>
      <c r="AA18" s="384" t="s">
        <v>46</v>
      </c>
      <c r="AB18" s="794">
        <v>44815</v>
      </c>
      <c r="AC18" s="795"/>
      <c r="AD18" s="796"/>
      <c r="AE18" s="385" t="s">
        <v>47</v>
      </c>
      <c r="AF18" s="794">
        <v>44752</v>
      </c>
      <c r="AG18" s="795"/>
      <c r="AH18" s="796"/>
      <c r="AI18" s="379"/>
      <c r="AJ18" s="792"/>
      <c r="AK18" s="759"/>
      <c r="AL18" s="759"/>
      <c r="AM18" s="64"/>
      <c r="AN18" s="388"/>
      <c r="AO18" s="388"/>
      <c r="AP18" s="388"/>
      <c r="AQ18" s="18"/>
      <c r="AR18" s="19">
        <f t="shared" si="2"/>
        <v>0</v>
      </c>
      <c r="AS18" s="21">
        <f t="shared" si="3"/>
        <v>1</v>
      </c>
    </row>
    <row r="19" spans="1:45" ht="27.75" customHeight="1">
      <c r="A19" s="26">
        <v>27</v>
      </c>
      <c r="B19" s="56" t="s">
        <v>28</v>
      </c>
      <c r="C19" s="384" t="s">
        <v>46</v>
      </c>
      <c r="D19" s="794">
        <v>44823</v>
      </c>
      <c r="E19" s="795"/>
      <c r="F19" s="796"/>
      <c r="G19" s="385" t="s">
        <v>47</v>
      </c>
      <c r="H19" s="794">
        <v>44955</v>
      </c>
      <c r="I19" s="795"/>
      <c r="J19" s="796"/>
      <c r="K19" s="384" t="s">
        <v>46</v>
      </c>
      <c r="L19" s="794">
        <v>44794</v>
      </c>
      <c r="M19" s="795"/>
      <c r="N19" s="796"/>
      <c r="O19" s="384" t="s">
        <v>47</v>
      </c>
      <c r="P19" s="794">
        <v>44696</v>
      </c>
      <c r="Q19" s="795"/>
      <c r="R19" s="796"/>
      <c r="S19" s="385" t="s">
        <v>46</v>
      </c>
      <c r="T19" s="794">
        <v>44654</v>
      </c>
      <c r="U19" s="795"/>
      <c r="V19" s="796"/>
      <c r="W19" s="384" t="s">
        <v>47</v>
      </c>
      <c r="X19" s="794">
        <v>44815</v>
      </c>
      <c r="Y19" s="795"/>
      <c r="Z19" s="796"/>
      <c r="AA19" s="381"/>
      <c r="AB19" s="382"/>
      <c r="AC19" s="382"/>
      <c r="AD19" s="383"/>
      <c r="AE19" s="384" t="s">
        <v>46</v>
      </c>
      <c r="AF19" s="797">
        <v>44990</v>
      </c>
      <c r="AG19" s="798"/>
      <c r="AH19" s="799"/>
      <c r="AI19" s="379"/>
      <c r="AJ19" s="792"/>
      <c r="AK19" s="759"/>
      <c r="AL19" s="759"/>
      <c r="AM19" s="64"/>
      <c r="AN19" s="388"/>
      <c r="AO19" s="388"/>
      <c r="AP19" s="388"/>
      <c r="AQ19" s="18"/>
      <c r="AR19" s="19">
        <f t="shared" si="2"/>
        <v>0</v>
      </c>
      <c r="AS19" s="21">
        <f t="shared" si="3"/>
        <v>1</v>
      </c>
    </row>
    <row r="20" spans="1:45" ht="27.75" customHeight="1">
      <c r="A20" s="26">
        <v>28</v>
      </c>
      <c r="B20" s="56" t="s">
        <v>33</v>
      </c>
      <c r="C20" s="384" t="s">
        <v>47</v>
      </c>
      <c r="D20" s="794">
        <v>44654</v>
      </c>
      <c r="E20" s="795"/>
      <c r="F20" s="796"/>
      <c r="G20" s="385" t="s">
        <v>46</v>
      </c>
      <c r="H20" s="794">
        <v>44836</v>
      </c>
      <c r="I20" s="795"/>
      <c r="J20" s="796"/>
      <c r="K20" s="384" t="s">
        <v>47</v>
      </c>
      <c r="L20" s="794">
        <v>44731</v>
      </c>
      <c r="M20" s="795"/>
      <c r="N20" s="796"/>
      <c r="O20" s="384" t="s">
        <v>46</v>
      </c>
      <c r="P20" s="794">
        <v>44899</v>
      </c>
      <c r="Q20" s="795"/>
      <c r="R20" s="796"/>
      <c r="S20" s="384" t="s">
        <v>47</v>
      </c>
      <c r="T20" s="794">
        <v>44794</v>
      </c>
      <c r="U20" s="795"/>
      <c r="V20" s="796"/>
      <c r="W20" s="384" t="s">
        <v>46</v>
      </c>
      <c r="X20" s="794">
        <v>44752</v>
      </c>
      <c r="Y20" s="795"/>
      <c r="Z20" s="796"/>
      <c r="AA20" s="384" t="s">
        <v>47</v>
      </c>
      <c r="AB20" s="797">
        <v>44990</v>
      </c>
      <c r="AC20" s="798"/>
      <c r="AD20" s="799"/>
      <c r="AE20" s="381"/>
      <c r="AF20" s="382"/>
      <c r="AG20" s="382"/>
      <c r="AH20" s="383"/>
      <c r="AI20" s="379" t="s">
        <v>476</v>
      </c>
      <c r="AJ20" s="792"/>
      <c r="AK20" s="792"/>
      <c r="AL20" s="792"/>
      <c r="AM20" s="64"/>
      <c r="AN20" s="388"/>
      <c r="AO20" s="388"/>
      <c r="AP20" s="388"/>
      <c r="AQ20" s="18"/>
      <c r="AR20" s="19">
        <f t="shared" si="2"/>
        <v>0</v>
      </c>
      <c r="AS20" s="21">
        <f t="shared" si="3"/>
        <v>1</v>
      </c>
    </row>
    <row r="21" spans="1:45" ht="27.75" customHeight="1">
      <c r="A21" s="27"/>
      <c r="B21" s="58"/>
      <c r="C21" s="396"/>
      <c r="D21" s="776"/>
      <c r="E21" s="776"/>
      <c r="F21" s="776"/>
      <c r="G21" s="396"/>
      <c r="H21" s="776"/>
      <c r="I21" s="776"/>
      <c r="J21" s="776"/>
      <c r="K21" s="396"/>
      <c r="L21" s="776"/>
      <c r="M21" s="776"/>
      <c r="N21" s="776"/>
      <c r="O21" s="396"/>
      <c r="P21" s="776"/>
      <c r="Q21" s="776"/>
      <c r="R21" s="776"/>
      <c r="S21" s="396"/>
      <c r="T21" s="776"/>
      <c r="U21" s="776"/>
      <c r="V21" s="776"/>
      <c r="W21" s="396"/>
      <c r="X21" s="776"/>
      <c r="Y21" s="776"/>
      <c r="Z21" s="776"/>
      <c r="AA21" s="396"/>
      <c r="AB21" s="776"/>
      <c r="AC21" s="776"/>
      <c r="AD21" s="776"/>
      <c r="AE21" s="396"/>
      <c r="AF21" s="776"/>
      <c r="AG21" s="776"/>
      <c r="AH21" s="776"/>
      <c r="AI21" s="64"/>
      <c r="AJ21" s="792"/>
      <c r="AK21" s="792"/>
      <c r="AL21" s="792"/>
      <c r="AM21" s="64"/>
      <c r="AN21" s="388"/>
      <c r="AO21" s="388"/>
      <c r="AP21" s="398"/>
      <c r="AR21" s="62">
        <f>SUM(AR13:AR20)/2</f>
        <v>0</v>
      </c>
      <c r="AS21" s="24">
        <f>1-AR21/((COUNTA(C$12:AH$12)-1)*(COUNTA(C$12:AH$12))/2)</f>
        <v>1</v>
      </c>
    </row>
    <row r="22" spans="1:45" ht="27.75" customHeight="1">
      <c r="A22" s="17" t="s">
        <v>39</v>
      </c>
      <c r="B22" s="54" t="s">
        <v>51</v>
      </c>
      <c r="C22" s="793" t="s">
        <v>125</v>
      </c>
      <c r="D22" s="793"/>
      <c r="E22" s="793"/>
      <c r="F22" s="793"/>
      <c r="G22" s="783" t="s">
        <v>17</v>
      </c>
      <c r="H22" s="784"/>
      <c r="I22" s="784"/>
      <c r="J22" s="785"/>
      <c r="K22" s="783" t="s">
        <v>18</v>
      </c>
      <c r="L22" s="784"/>
      <c r="M22" s="784"/>
      <c r="N22" s="785"/>
      <c r="O22" s="783" t="s">
        <v>19</v>
      </c>
      <c r="P22" s="784"/>
      <c r="Q22" s="784"/>
      <c r="R22" s="785"/>
      <c r="S22" s="783" t="s">
        <v>12</v>
      </c>
      <c r="T22" s="784"/>
      <c r="U22" s="784"/>
      <c r="V22" s="785"/>
      <c r="W22" s="783" t="s">
        <v>73</v>
      </c>
      <c r="X22" s="784"/>
      <c r="Y22" s="784"/>
      <c r="Z22" s="785"/>
      <c r="AA22" s="783" t="s">
        <v>20</v>
      </c>
      <c r="AB22" s="784"/>
      <c r="AC22" s="784"/>
      <c r="AD22" s="785"/>
      <c r="AE22" s="783" t="s">
        <v>75</v>
      </c>
      <c r="AF22" s="784"/>
      <c r="AG22" s="784"/>
      <c r="AH22" s="785"/>
      <c r="AI22" s="783" t="s">
        <v>122</v>
      </c>
      <c r="AJ22" s="784"/>
      <c r="AK22" s="784"/>
      <c r="AL22" s="785"/>
      <c r="AM22" s="64"/>
      <c r="AN22" s="388"/>
      <c r="AO22" s="388"/>
      <c r="AP22" s="388"/>
      <c r="AQ22" s="18"/>
      <c r="AR22" s="44" t="s">
        <v>45</v>
      </c>
      <c r="AS22" s="44" t="s">
        <v>78</v>
      </c>
    </row>
    <row r="23" spans="1:45" ht="27.75" customHeight="1">
      <c r="A23" s="26">
        <v>31</v>
      </c>
      <c r="B23" s="59" t="s">
        <v>185</v>
      </c>
      <c r="C23" s="389"/>
      <c r="D23" s="390"/>
      <c r="E23" s="390"/>
      <c r="F23" s="391"/>
      <c r="G23" s="380" t="s">
        <v>46</v>
      </c>
      <c r="H23" s="764">
        <v>44990</v>
      </c>
      <c r="I23" s="765"/>
      <c r="J23" s="766"/>
      <c r="K23" s="380" t="s">
        <v>47</v>
      </c>
      <c r="L23" s="775">
        <v>44661</v>
      </c>
      <c r="M23" s="776"/>
      <c r="N23" s="777"/>
      <c r="O23" s="380" t="s">
        <v>46</v>
      </c>
      <c r="P23" s="760">
        <v>44717</v>
      </c>
      <c r="Q23" s="761"/>
      <c r="R23" s="762"/>
      <c r="S23" s="380" t="s">
        <v>47</v>
      </c>
      <c r="T23" s="764">
        <v>44801</v>
      </c>
      <c r="U23" s="765"/>
      <c r="V23" s="766"/>
      <c r="W23" s="380" t="s">
        <v>46</v>
      </c>
      <c r="X23" s="764">
        <v>44773</v>
      </c>
      <c r="Y23" s="765"/>
      <c r="Z23" s="766"/>
      <c r="AA23" s="400"/>
      <c r="AB23" s="778"/>
      <c r="AC23" s="778"/>
      <c r="AD23" s="779"/>
      <c r="AE23" s="380" t="s">
        <v>46</v>
      </c>
      <c r="AF23" s="775">
        <v>44696</v>
      </c>
      <c r="AG23" s="776"/>
      <c r="AH23" s="777"/>
      <c r="AI23" s="380" t="s">
        <v>47</v>
      </c>
      <c r="AJ23" s="764">
        <v>44983</v>
      </c>
      <c r="AK23" s="765"/>
      <c r="AL23" s="766"/>
      <c r="AM23" s="64"/>
      <c r="AN23" s="388"/>
      <c r="AO23" s="388"/>
      <c r="AP23" s="388"/>
      <c r="AQ23" s="18"/>
      <c r="AR23" s="19">
        <f>2*(COUNTA(C$22:AL$22)-1)-COUNTA(C23:AL23)</f>
        <v>2</v>
      </c>
      <c r="AS23" s="21">
        <f>1-(AR23/(COUNTA(C$22:AL$22)-1))</f>
        <v>0.75</v>
      </c>
    </row>
    <row r="24" spans="1:45" ht="27.75" customHeight="1">
      <c r="A24" s="26">
        <v>32</v>
      </c>
      <c r="B24" s="59" t="s">
        <v>17</v>
      </c>
      <c r="C24" s="380" t="s">
        <v>47</v>
      </c>
      <c r="D24" s="764">
        <v>44990</v>
      </c>
      <c r="E24" s="765"/>
      <c r="F24" s="766"/>
      <c r="G24" s="389"/>
      <c r="H24" s="390"/>
      <c r="I24" s="390"/>
      <c r="J24" s="391"/>
      <c r="K24" s="380" t="s">
        <v>46</v>
      </c>
      <c r="L24" s="775">
        <v>44745</v>
      </c>
      <c r="M24" s="776"/>
      <c r="N24" s="777"/>
      <c r="O24" s="380" t="s">
        <v>47</v>
      </c>
      <c r="P24" s="775">
        <v>44815</v>
      </c>
      <c r="Q24" s="776"/>
      <c r="R24" s="777"/>
      <c r="S24" s="380" t="s">
        <v>46</v>
      </c>
      <c r="T24" s="764">
        <v>44913</v>
      </c>
      <c r="U24" s="765"/>
      <c r="V24" s="766"/>
      <c r="W24" s="400"/>
      <c r="X24" s="778"/>
      <c r="Y24" s="778"/>
      <c r="Z24" s="779"/>
      <c r="AA24" s="380" t="s">
        <v>46</v>
      </c>
      <c r="AB24" s="760">
        <v>44717</v>
      </c>
      <c r="AC24" s="761"/>
      <c r="AD24" s="762"/>
      <c r="AE24" s="380" t="s">
        <v>47</v>
      </c>
      <c r="AF24" s="764">
        <v>44773</v>
      </c>
      <c r="AG24" s="765"/>
      <c r="AH24" s="766"/>
      <c r="AI24" s="380" t="s">
        <v>46</v>
      </c>
      <c r="AJ24" s="775">
        <v>44710</v>
      </c>
      <c r="AK24" s="776"/>
      <c r="AL24" s="777"/>
      <c r="AM24" s="64"/>
      <c r="AN24" s="388"/>
      <c r="AO24" s="388"/>
      <c r="AP24" s="388"/>
      <c r="AQ24" s="18"/>
      <c r="AR24" s="19">
        <f t="shared" ref="AR24:AR31" si="4">2*(COUNTA(C$22:AL$22)-1)-COUNTA(C24:AL24)</f>
        <v>2</v>
      </c>
      <c r="AS24" s="21">
        <f t="shared" ref="AS24:AS31" si="5">1-(AR24/(COUNTA(C$22:AL$22)-1))</f>
        <v>0.75</v>
      </c>
    </row>
    <row r="25" spans="1:45" ht="27.75" customHeight="1">
      <c r="A25" s="26">
        <v>33</v>
      </c>
      <c r="B25" s="59" t="s">
        <v>18</v>
      </c>
      <c r="C25" s="380" t="s">
        <v>46</v>
      </c>
      <c r="D25" s="775">
        <v>44661</v>
      </c>
      <c r="E25" s="776"/>
      <c r="F25" s="777"/>
      <c r="G25" s="380" t="s">
        <v>47</v>
      </c>
      <c r="H25" s="775">
        <v>44745</v>
      </c>
      <c r="I25" s="776"/>
      <c r="J25" s="777"/>
      <c r="K25" s="389"/>
      <c r="L25" s="390"/>
      <c r="M25" s="390"/>
      <c r="N25" s="391"/>
      <c r="O25" s="380" t="s">
        <v>46</v>
      </c>
      <c r="P25" s="775">
        <v>44836</v>
      </c>
      <c r="Q25" s="776"/>
      <c r="R25" s="777"/>
      <c r="S25" s="380" t="s">
        <v>47</v>
      </c>
      <c r="T25" s="775">
        <v>44710</v>
      </c>
      <c r="U25" s="776"/>
      <c r="V25" s="777"/>
      <c r="W25" s="380" t="s">
        <v>46</v>
      </c>
      <c r="X25" s="764">
        <v>44913</v>
      </c>
      <c r="Y25" s="765"/>
      <c r="Z25" s="766"/>
      <c r="AA25" s="380" t="s">
        <v>47</v>
      </c>
      <c r="AB25" s="764">
        <v>44829</v>
      </c>
      <c r="AC25" s="765"/>
      <c r="AD25" s="766"/>
      <c r="AE25" s="380" t="s">
        <v>46</v>
      </c>
      <c r="AF25" s="764">
        <v>44948</v>
      </c>
      <c r="AG25" s="765"/>
      <c r="AH25" s="766"/>
      <c r="AI25" s="400"/>
      <c r="AJ25" s="778"/>
      <c r="AK25" s="778"/>
      <c r="AL25" s="779"/>
      <c r="AM25" s="64"/>
      <c r="AN25" s="388"/>
      <c r="AO25" s="388"/>
      <c r="AP25" s="388"/>
      <c r="AQ25" s="18"/>
      <c r="AR25" s="19">
        <f t="shared" si="4"/>
        <v>2</v>
      </c>
      <c r="AS25" s="21">
        <f t="shared" si="5"/>
        <v>0.75</v>
      </c>
    </row>
    <row r="26" spans="1:45" ht="27.75" customHeight="1">
      <c r="A26" s="26">
        <v>34</v>
      </c>
      <c r="B26" s="59" t="s">
        <v>19</v>
      </c>
      <c r="C26" s="380" t="s">
        <v>47</v>
      </c>
      <c r="D26" s="760">
        <v>44717</v>
      </c>
      <c r="E26" s="761"/>
      <c r="F26" s="762"/>
      <c r="G26" s="380" t="s">
        <v>46</v>
      </c>
      <c r="H26" s="775">
        <v>44815</v>
      </c>
      <c r="I26" s="776"/>
      <c r="J26" s="777"/>
      <c r="K26" s="380" t="s">
        <v>47</v>
      </c>
      <c r="L26" s="775">
        <v>44836</v>
      </c>
      <c r="M26" s="776"/>
      <c r="N26" s="777"/>
      <c r="O26" s="389"/>
      <c r="P26" s="390"/>
      <c r="Q26" s="390"/>
      <c r="R26" s="391"/>
      <c r="S26" s="380" t="s">
        <v>46</v>
      </c>
      <c r="T26" s="764">
        <v>44983</v>
      </c>
      <c r="U26" s="765"/>
      <c r="V26" s="766"/>
      <c r="W26" s="380" t="s">
        <v>47</v>
      </c>
      <c r="X26" s="775">
        <v>44696</v>
      </c>
      <c r="Y26" s="776"/>
      <c r="Z26" s="777"/>
      <c r="AA26" s="380" t="s">
        <v>46</v>
      </c>
      <c r="AB26" s="764">
        <v>44913</v>
      </c>
      <c r="AC26" s="765"/>
      <c r="AD26" s="766"/>
      <c r="AE26" s="400"/>
      <c r="AF26" s="778"/>
      <c r="AG26" s="778"/>
      <c r="AH26" s="779"/>
      <c r="AI26" s="380" t="s">
        <v>46</v>
      </c>
      <c r="AJ26" s="775">
        <v>44661</v>
      </c>
      <c r="AK26" s="776"/>
      <c r="AL26" s="777"/>
      <c r="AM26" s="64"/>
      <c r="AN26" s="388"/>
      <c r="AO26" s="388"/>
      <c r="AP26" s="388"/>
      <c r="AQ26" s="18"/>
      <c r="AR26" s="19">
        <f t="shared" si="4"/>
        <v>2</v>
      </c>
      <c r="AS26" s="21">
        <f t="shared" si="5"/>
        <v>0.75</v>
      </c>
    </row>
    <row r="27" spans="1:45" ht="27.75" customHeight="1">
      <c r="A27" s="26">
        <v>35</v>
      </c>
      <c r="B27" s="59" t="s">
        <v>13</v>
      </c>
      <c r="C27" s="380" t="s">
        <v>46</v>
      </c>
      <c r="D27" s="764">
        <v>44801</v>
      </c>
      <c r="E27" s="765"/>
      <c r="F27" s="766"/>
      <c r="G27" s="380" t="s">
        <v>47</v>
      </c>
      <c r="H27" s="764">
        <v>44913</v>
      </c>
      <c r="I27" s="765"/>
      <c r="J27" s="766"/>
      <c r="K27" s="380" t="s">
        <v>46</v>
      </c>
      <c r="L27" s="775">
        <v>44710</v>
      </c>
      <c r="M27" s="776"/>
      <c r="N27" s="777"/>
      <c r="O27" s="380" t="s">
        <v>47</v>
      </c>
      <c r="P27" s="764">
        <v>44983</v>
      </c>
      <c r="Q27" s="765"/>
      <c r="R27" s="766"/>
      <c r="S27" s="389"/>
      <c r="T27" s="390"/>
      <c r="U27" s="390"/>
      <c r="V27" s="391"/>
      <c r="W27" s="380" t="s">
        <v>46</v>
      </c>
      <c r="X27" s="764">
        <v>44990</v>
      </c>
      <c r="Y27" s="765"/>
      <c r="Z27" s="766"/>
      <c r="AA27" s="380" t="s">
        <v>47</v>
      </c>
      <c r="AB27" s="764">
        <v>44948</v>
      </c>
      <c r="AC27" s="765"/>
      <c r="AD27" s="766"/>
      <c r="AE27" s="380" t="s">
        <v>46</v>
      </c>
      <c r="AF27" s="760">
        <v>44717</v>
      </c>
      <c r="AG27" s="761"/>
      <c r="AH27" s="762"/>
      <c r="AI27" s="380" t="s">
        <v>47</v>
      </c>
      <c r="AJ27" s="775">
        <v>44815</v>
      </c>
      <c r="AK27" s="776"/>
      <c r="AL27" s="777"/>
      <c r="AM27" s="64"/>
      <c r="AN27" s="388"/>
      <c r="AO27" s="388"/>
      <c r="AP27" s="388"/>
      <c r="AQ27" s="18"/>
      <c r="AR27" s="19">
        <f t="shared" si="4"/>
        <v>0</v>
      </c>
      <c r="AS27" s="21">
        <f t="shared" si="5"/>
        <v>1</v>
      </c>
    </row>
    <row r="28" spans="1:45" ht="27.75" customHeight="1">
      <c r="A28" s="26">
        <v>36</v>
      </c>
      <c r="B28" s="59" t="s">
        <v>220</v>
      </c>
      <c r="C28" s="380" t="s">
        <v>47</v>
      </c>
      <c r="D28" s="764">
        <v>44773</v>
      </c>
      <c r="E28" s="765"/>
      <c r="F28" s="766"/>
      <c r="G28" s="400"/>
      <c r="H28" s="778"/>
      <c r="I28" s="778"/>
      <c r="J28" s="779"/>
      <c r="K28" s="380" t="s">
        <v>47</v>
      </c>
      <c r="L28" s="764">
        <v>44913</v>
      </c>
      <c r="M28" s="765"/>
      <c r="N28" s="766"/>
      <c r="O28" s="380" t="s">
        <v>46</v>
      </c>
      <c r="P28" s="775">
        <v>44696</v>
      </c>
      <c r="Q28" s="776"/>
      <c r="R28" s="777"/>
      <c r="S28" s="380" t="s">
        <v>47</v>
      </c>
      <c r="T28" s="764">
        <v>44990</v>
      </c>
      <c r="U28" s="765"/>
      <c r="V28" s="766"/>
      <c r="W28" s="389"/>
      <c r="X28" s="390"/>
      <c r="Y28" s="390"/>
      <c r="Z28" s="391"/>
      <c r="AA28" s="380" t="s">
        <v>46</v>
      </c>
      <c r="AB28" s="775">
        <v>44745</v>
      </c>
      <c r="AC28" s="776"/>
      <c r="AD28" s="777"/>
      <c r="AE28" s="380" t="s">
        <v>47</v>
      </c>
      <c r="AF28" s="775">
        <v>44829</v>
      </c>
      <c r="AG28" s="776"/>
      <c r="AH28" s="777"/>
      <c r="AI28" s="380" t="s">
        <v>46</v>
      </c>
      <c r="AJ28" s="760">
        <v>44717</v>
      </c>
      <c r="AK28" s="761"/>
      <c r="AL28" s="762"/>
      <c r="AM28" s="64"/>
      <c r="AN28" s="388"/>
      <c r="AO28" s="388"/>
      <c r="AP28" s="388"/>
      <c r="AQ28" s="18"/>
      <c r="AR28" s="19">
        <f t="shared" si="4"/>
        <v>2</v>
      </c>
      <c r="AS28" s="21">
        <f t="shared" si="5"/>
        <v>0.75</v>
      </c>
    </row>
    <row r="29" spans="1:45" ht="27.75" customHeight="1">
      <c r="A29" s="26">
        <v>37</v>
      </c>
      <c r="B29" s="59" t="s">
        <v>207</v>
      </c>
      <c r="C29" s="400"/>
      <c r="D29" s="778"/>
      <c r="E29" s="778"/>
      <c r="F29" s="779"/>
      <c r="G29" s="392" t="s">
        <v>47</v>
      </c>
      <c r="H29" s="760">
        <v>44717</v>
      </c>
      <c r="I29" s="761"/>
      <c r="J29" s="762"/>
      <c r="K29" s="392" t="s">
        <v>46</v>
      </c>
      <c r="L29" s="764">
        <v>44829</v>
      </c>
      <c r="M29" s="765"/>
      <c r="N29" s="766"/>
      <c r="O29" s="392" t="s">
        <v>47</v>
      </c>
      <c r="P29" s="764">
        <v>44913</v>
      </c>
      <c r="Q29" s="765"/>
      <c r="R29" s="766"/>
      <c r="S29" s="392" t="s">
        <v>46</v>
      </c>
      <c r="T29" s="764">
        <v>44948</v>
      </c>
      <c r="U29" s="765"/>
      <c r="V29" s="766"/>
      <c r="W29" s="392" t="s">
        <v>47</v>
      </c>
      <c r="X29" s="775">
        <v>44745</v>
      </c>
      <c r="Y29" s="776"/>
      <c r="Z29" s="777"/>
      <c r="AA29" s="389"/>
      <c r="AB29" s="390"/>
      <c r="AC29" s="390"/>
      <c r="AD29" s="391"/>
      <c r="AE29" s="380" t="s">
        <v>46</v>
      </c>
      <c r="AF29" s="764">
        <v>44801</v>
      </c>
      <c r="AG29" s="765"/>
      <c r="AH29" s="766"/>
      <c r="AI29" s="380" t="s">
        <v>47</v>
      </c>
      <c r="AJ29" s="775">
        <v>44836</v>
      </c>
      <c r="AK29" s="776"/>
      <c r="AL29" s="777"/>
      <c r="AM29" s="64"/>
      <c r="AN29" s="388"/>
      <c r="AO29" s="388"/>
      <c r="AP29" s="388"/>
      <c r="AQ29" s="18"/>
      <c r="AR29" s="19">
        <f t="shared" si="4"/>
        <v>2</v>
      </c>
      <c r="AS29" s="21">
        <f t="shared" si="5"/>
        <v>0.75</v>
      </c>
    </row>
    <row r="30" spans="1:45" ht="27.75" customHeight="1">
      <c r="A30" s="26">
        <v>38</v>
      </c>
      <c r="B30" s="59" t="s">
        <v>183</v>
      </c>
      <c r="C30" s="380" t="s">
        <v>47</v>
      </c>
      <c r="D30" s="775">
        <v>44696</v>
      </c>
      <c r="E30" s="776"/>
      <c r="F30" s="777"/>
      <c r="G30" s="380" t="s">
        <v>46</v>
      </c>
      <c r="H30" s="764">
        <v>44773</v>
      </c>
      <c r="I30" s="765"/>
      <c r="J30" s="766"/>
      <c r="K30" s="380" t="s">
        <v>47</v>
      </c>
      <c r="L30" s="764">
        <v>44948</v>
      </c>
      <c r="M30" s="765"/>
      <c r="N30" s="766"/>
      <c r="O30" s="400"/>
      <c r="P30" s="778"/>
      <c r="Q30" s="778"/>
      <c r="R30" s="779"/>
      <c r="S30" s="380" t="s">
        <v>47</v>
      </c>
      <c r="T30" s="760">
        <v>44717</v>
      </c>
      <c r="U30" s="761"/>
      <c r="V30" s="762"/>
      <c r="W30" s="380" t="s">
        <v>46</v>
      </c>
      <c r="X30" s="775">
        <v>44829</v>
      </c>
      <c r="Y30" s="776"/>
      <c r="Z30" s="777"/>
      <c r="AA30" s="380" t="s">
        <v>47</v>
      </c>
      <c r="AB30" s="764">
        <v>44801</v>
      </c>
      <c r="AC30" s="765"/>
      <c r="AD30" s="766"/>
      <c r="AE30" s="389"/>
      <c r="AF30" s="390"/>
      <c r="AG30" s="390"/>
      <c r="AH30" s="391"/>
      <c r="AI30" s="380" t="s">
        <v>46</v>
      </c>
      <c r="AJ30" s="764">
        <v>44990</v>
      </c>
      <c r="AK30" s="765"/>
      <c r="AL30" s="766"/>
      <c r="AM30" s="64"/>
      <c r="AN30" s="388"/>
      <c r="AO30" s="388"/>
      <c r="AP30" s="388"/>
      <c r="AQ30" s="18"/>
      <c r="AR30" s="19">
        <f t="shared" si="4"/>
        <v>2</v>
      </c>
      <c r="AS30" s="21">
        <f t="shared" si="5"/>
        <v>0.75</v>
      </c>
    </row>
    <row r="31" spans="1:45" ht="27.75" customHeight="1">
      <c r="A31" s="26">
        <v>39</v>
      </c>
      <c r="B31" s="59" t="s">
        <v>121</v>
      </c>
      <c r="C31" s="380" t="s">
        <v>46</v>
      </c>
      <c r="D31" s="764">
        <v>44983</v>
      </c>
      <c r="E31" s="765"/>
      <c r="F31" s="766"/>
      <c r="G31" s="380" t="s">
        <v>47</v>
      </c>
      <c r="H31" s="775">
        <v>44710</v>
      </c>
      <c r="I31" s="776"/>
      <c r="J31" s="777"/>
      <c r="K31" s="400"/>
      <c r="L31" s="778"/>
      <c r="M31" s="778"/>
      <c r="N31" s="779"/>
      <c r="O31" s="380" t="s">
        <v>47</v>
      </c>
      <c r="P31" s="775">
        <v>44661</v>
      </c>
      <c r="Q31" s="776"/>
      <c r="R31" s="777"/>
      <c r="S31" s="380" t="s">
        <v>46</v>
      </c>
      <c r="T31" s="775">
        <v>44815</v>
      </c>
      <c r="U31" s="776"/>
      <c r="V31" s="777"/>
      <c r="W31" s="380" t="s">
        <v>47</v>
      </c>
      <c r="X31" s="760">
        <v>44717</v>
      </c>
      <c r="Y31" s="761"/>
      <c r="Z31" s="762"/>
      <c r="AA31" s="380" t="s">
        <v>46</v>
      </c>
      <c r="AB31" s="775">
        <v>44836</v>
      </c>
      <c r="AC31" s="776"/>
      <c r="AD31" s="777"/>
      <c r="AE31" s="380" t="s">
        <v>47</v>
      </c>
      <c r="AF31" s="764">
        <v>44990</v>
      </c>
      <c r="AG31" s="765"/>
      <c r="AH31" s="766"/>
      <c r="AI31" s="389"/>
      <c r="AJ31" s="390"/>
      <c r="AK31" s="390"/>
      <c r="AL31" s="391"/>
      <c r="AM31" s="64">
        <v>32</v>
      </c>
      <c r="AN31" s="388"/>
      <c r="AO31" s="388"/>
      <c r="AP31" s="388"/>
      <c r="AQ31" s="18"/>
      <c r="AR31" s="19">
        <f t="shared" si="4"/>
        <v>2</v>
      </c>
      <c r="AS31" s="21">
        <f t="shared" si="5"/>
        <v>0.75</v>
      </c>
    </row>
    <row r="32" spans="1:45" ht="27.75" customHeight="1">
      <c r="A32" s="27"/>
      <c r="B32" s="58"/>
      <c r="C32" s="401"/>
      <c r="D32" s="790"/>
      <c r="E32" s="790"/>
      <c r="F32" s="790"/>
      <c r="G32" s="401"/>
      <c r="H32" s="790"/>
      <c r="I32" s="790"/>
      <c r="J32" s="790"/>
      <c r="K32" s="401"/>
      <c r="L32" s="790"/>
      <c r="M32" s="790"/>
      <c r="N32" s="790"/>
      <c r="O32" s="401"/>
      <c r="P32" s="790"/>
      <c r="Q32" s="790"/>
      <c r="R32" s="790"/>
      <c r="S32" s="401"/>
      <c r="T32" s="790"/>
      <c r="U32" s="790"/>
      <c r="V32" s="790"/>
      <c r="W32" s="401"/>
      <c r="X32" s="791"/>
      <c r="Y32" s="791"/>
      <c r="Z32" s="791"/>
      <c r="AA32" s="401"/>
      <c r="AB32" s="790"/>
      <c r="AC32" s="790"/>
      <c r="AD32" s="790"/>
      <c r="AE32" s="401"/>
      <c r="AF32" s="790"/>
      <c r="AG32" s="790"/>
      <c r="AH32" s="790"/>
      <c r="AI32" s="402"/>
      <c r="AJ32" s="786"/>
      <c r="AK32" s="786"/>
      <c r="AL32" s="786"/>
      <c r="AM32" s="386"/>
      <c r="AN32" s="387"/>
      <c r="AO32" s="387"/>
      <c r="AP32" s="387"/>
      <c r="AQ32" s="29"/>
      <c r="AR32" s="23">
        <f>SUM(AR23:AR31)/2</f>
        <v>8</v>
      </c>
      <c r="AS32" s="24">
        <f>1-AR32/((COUNTA(C$22:AL$22)-1)*(COUNTA(C$22:AL$22))/2)</f>
        <v>0.77777777777777779</v>
      </c>
    </row>
    <row r="33" spans="1:45" ht="27.75" customHeight="1">
      <c r="A33" s="17" t="s">
        <v>39</v>
      </c>
      <c r="B33" s="54" t="s">
        <v>52</v>
      </c>
      <c r="C33" s="787" t="s">
        <v>25</v>
      </c>
      <c r="D33" s="788"/>
      <c r="E33" s="788"/>
      <c r="F33" s="789"/>
      <c r="G33" s="780" t="s">
        <v>175</v>
      </c>
      <c r="H33" s="781"/>
      <c r="I33" s="781"/>
      <c r="J33" s="782"/>
      <c r="K33" s="780" t="s">
        <v>170</v>
      </c>
      <c r="L33" s="781"/>
      <c r="M33" s="781"/>
      <c r="N33" s="782"/>
      <c r="O33" s="780" t="s">
        <v>174</v>
      </c>
      <c r="P33" s="781"/>
      <c r="Q33" s="781"/>
      <c r="R33" s="782"/>
      <c r="S33" s="780" t="s">
        <v>172</v>
      </c>
      <c r="T33" s="781"/>
      <c r="U33" s="781"/>
      <c r="V33" s="782"/>
      <c r="W33" s="780" t="s">
        <v>177</v>
      </c>
      <c r="X33" s="781"/>
      <c r="Y33" s="781"/>
      <c r="Z33" s="782"/>
      <c r="AA33" s="780" t="s">
        <v>24</v>
      </c>
      <c r="AB33" s="781"/>
      <c r="AC33" s="781"/>
      <c r="AD33" s="782"/>
      <c r="AE33" s="780" t="s">
        <v>176</v>
      </c>
      <c r="AF33" s="781"/>
      <c r="AG33" s="781"/>
      <c r="AH33" s="782"/>
      <c r="AI33" s="780" t="s">
        <v>171</v>
      </c>
      <c r="AJ33" s="781"/>
      <c r="AK33" s="781"/>
      <c r="AL33" s="782"/>
      <c r="AM33" s="783" t="s">
        <v>173</v>
      </c>
      <c r="AN33" s="784"/>
      <c r="AO33" s="784"/>
      <c r="AP33" s="785"/>
      <c r="AQ33" s="64"/>
      <c r="AR33" s="63" t="s">
        <v>45</v>
      </c>
      <c r="AS33" s="63" t="s">
        <v>78</v>
      </c>
    </row>
    <row r="34" spans="1:45" ht="27.75" customHeight="1">
      <c r="A34" s="26">
        <v>41</v>
      </c>
      <c r="B34" s="56" t="s">
        <v>849</v>
      </c>
      <c r="C34" s="403"/>
      <c r="D34" s="404"/>
      <c r="E34" s="404"/>
      <c r="F34" s="405"/>
      <c r="G34" s="406" t="s">
        <v>46</v>
      </c>
      <c r="H34" s="755">
        <v>44836</v>
      </c>
      <c r="I34" s="756"/>
      <c r="J34" s="757"/>
      <c r="K34" s="406" t="s">
        <v>47</v>
      </c>
      <c r="L34" s="755">
        <v>44654</v>
      </c>
      <c r="M34" s="756"/>
      <c r="N34" s="757"/>
      <c r="O34" s="406" t="s">
        <v>46</v>
      </c>
      <c r="P34" s="755">
        <v>44689</v>
      </c>
      <c r="Q34" s="756"/>
      <c r="R34" s="757"/>
      <c r="S34" s="406" t="s">
        <v>47</v>
      </c>
      <c r="T34" s="764">
        <v>44980</v>
      </c>
      <c r="U34" s="765"/>
      <c r="V34" s="766"/>
      <c r="W34" s="407"/>
      <c r="X34" s="408"/>
      <c r="Y34" s="408"/>
      <c r="Z34" s="409"/>
      <c r="AA34" s="406" t="s">
        <v>47</v>
      </c>
      <c r="AB34" s="755">
        <v>44823</v>
      </c>
      <c r="AC34" s="756"/>
      <c r="AD34" s="757"/>
      <c r="AE34" s="406" t="s">
        <v>46</v>
      </c>
      <c r="AF34" s="755">
        <v>44752</v>
      </c>
      <c r="AG34" s="756"/>
      <c r="AH34" s="757"/>
      <c r="AI34" s="407"/>
      <c r="AJ34" s="408"/>
      <c r="AK34" s="408"/>
      <c r="AL34" s="409"/>
      <c r="AM34" s="406" t="s">
        <v>46</v>
      </c>
      <c r="AN34" s="764">
        <v>44913</v>
      </c>
      <c r="AO34" s="765"/>
      <c r="AP34" s="766"/>
      <c r="AQ34" s="49"/>
      <c r="AR34" s="19">
        <f>2*(COUNTA(C$33:AP$33)-1)-COUNTA(C34:AP34)</f>
        <v>4</v>
      </c>
      <c r="AS34" s="21">
        <f>1-(AR34/(COUNTA(C$33:AP$33)-1))</f>
        <v>0.55555555555555558</v>
      </c>
    </row>
    <row r="35" spans="1:45" ht="27.75" customHeight="1">
      <c r="A35" s="26">
        <v>42</v>
      </c>
      <c r="B35" s="56" t="s">
        <v>32</v>
      </c>
      <c r="C35" s="406" t="s">
        <v>47</v>
      </c>
      <c r="D35" s="755">
        <v>44836</v>
      </c>
      <c r="E35" s="756"/>
      <c r="F35" s="757"/>
      <c r="G35" s="407"/>
      <c r="H35" s="408"/>
      <c r="I35" s="408"/>
      <c r="J35" s="409"/>
      <c r="K35" s="406" t="s">
        <v>46</v>
      </c>
      <c r="L35" s="764">
        <v>44913</v>
      </c>
      <c r="M35" s="765"/>
      <c r="N35" s="766"/>
      <c r="O35" s="392" t="s">
        <v>47</v>
      </c>
      <c r="P35" s="764">
        <v>44941</v>
      </c>
      <c r="Q35" s="765"/>
      <c r="R35" s="766"/>
      <c r="S35" s="406" t="s">
        <v>46</v>
      </c>
      <c r="T35" s="772">
        <v>45006</v>
      </c>
      <c r="U35" s="773"/>
      <c r="V35" s="774"/>
      <c r="W35" s="406" t="s">
        <v>47</v>
      </c>
      <c r="X35" s="755">
        <v>44724</v>
      </c>
      <c r="Y35" s="756"/>
      <c r="Z35" s="757"/>
      <c r="AA35" s="407"/>
      <c r="AB35" s="408"/>
      <c r="AC35" s="408"/>
      <c r="AD35" s="409"/>
      <c r="AE35" s="407"/>
      <c r="AF35" s="408"/>
      <c r="AG35" s="408"/>
      <c r="AH35" s="409"/>
      <c r="AI35" s="406" t="s">
        <v>46</v>
      </c>
      <c r="AJ35" s="755">
        <v>44661</v>
      </c>
      <c r="AK35" s="756"/>
      <c r="AL35" s="757"/>
      <c r="AM35" s="406" t="s">
        <v>47</v>
      </c>
      <c r="AN35" s="755">
        <v>44710</v>
      </c>
      <c r="AO35" s="756"/>
      <c r="AP35" s="757"/>
      <c r="AQ35" s="49"/>
      <c r="AR35" s="19">
        <f t="shared" ref="AR35:AR43" si="6">2*(COUNTA(C$33:AP$33)-1)-COUNTA(C35:AP35)</f>
        <v>4</v>
      </c>
      <c r="AS35" s="21">
        <f t="shared" ref="AS35:AS43" si="7">1-(AR35/(COUNTA(C$33:AP$33)-1))</f>
        <v>0.55555555555555558</v>
      </c>
    </row>
    <row r="36" spans="1:45" ht="27.75" customHeight="1">
      <c r="A36" s="26">
        <v>43</v>
      </c>
      <c r="B36" s="56" t="s">
        <v>847</v>
      </c>
      <c r="C36" s="406" t="s">
        <v>46</v>
      </c>
      <c r="D36" s="764">
        <v>44654</v>
      </c>
      <c r="E36" s="765"/>
      <c r="F36" s="766"/>
      <c r="G36" s="392" t="s">
        <v>47</v>
      </c>
      <c r="H36" s="764">
        <v>44913</v>
      </c>
      <c r="I36" s="765"/>
      <c r="J36" s="766"/>
      <c r="K36" s="407"/>
      <c r="L36" s="408"/>
      <c r="M36" s="408"/>
      <c r="N36" s="409"/>
      <c r="O36" s="407"/>
      <c r="P36" s="408"/>
      <c r="Q36" s="408"/>
      <c r="R36" s="409"/>
      <c r="S36" s="406" t="s">
        <v>47</v>
      </c>
      <c r="T36" s="764">
        <v>44941</v>
      </c>
      <c r="U36" s="765"/>
      <c r="V36" s="766"/>
      <c r="W36" s="406" t="s">
        <v>46</v>
      </c>
      <c r="X36" s="755">
        <v>44752</v>
      </c>
      <c r="Y36" s="756"/>
      <c r="Z36" s="757"/>
      <c r="AA36" s="406" t="s">
        <v>47</v>
      </c>
      <c r="AB36" s="755">
        <v>44710</v>
      </c>
      <c r="AC36" s="756"/>
      <c r="AD36" s="757"/>
      <c r="AE36" s="407"/>
      <c r="AF36" s="408"/>
      <c r="AG36" s="408"/>
      <c r="AH36" s="409"/>
      <c r="AI36" s="406" t="s">
        <v>47</v>
      </c>
      <c r="AJ36" s="755">
        <v>44724</v>
      </c>
      <c r="AK36" s="756"/>
      <c r="AL36" s="757"/>
      <c r="AM36" s="406" t="s">
        <v>46</v>
      </c>
      <c r="AN36" s="764">
        <v>44948</v>
      </c>
      <c r="AO36" s="765"/>
      <c r="AP36" s="766"/>
      <c r="AQ36" s="49"/>
      <c r="AR36" s="19">
        <f t="shared" si="6"/>
        <v>4</v>
      </c>
      <c r="AS36" s="21">
        <f t="shared" si="7"/>
        <v>0.55555555555555558</v>
      </c>
    </row>
    <row r="37" spans="1:45" ht="27.75" customHeight="1">
      <c r="A37" s="26">
        <v>44</v>
      </c>
      <c r="B37" s="56" t="s">
        <v>183</v>
      </c>
      <c r="C37" s="406" t="s">
        <v>47</v>
      </c>
      <c r="D37" s="764">
        <v>44689</v>
      </c>
      <c r="E37" s="765"/>
      <c r="F37" s="766"/>
      <c r="G37" s="392" t="s">
        <v>46</v>
      </c>
      <c r="H37" s="764">
        <v>44941</v>
      </c>
      <c r="I37" s="765"/>
      <c r="J37" s="766"/>
      <c r="K37" s="407"/>
      <c r="L37" s="408"/>
      <c r="M37" s="408"/>
      <c r="N37" s="409"/>
      <c r="O37" s="407"/>
      <c r="P37" s="408"/>
      <c r="Q37" s="408"/>
      <c r="R37" s="409"/>
      <c r="S37" s="406" t="s">
        <v>46</v>
      </c>
      <c r="T37" s="764">
        <v>44823</v>
      </c>
      <c r="U37" s="765"/>
      <c r="V37" s="766"/>
      <c r="W37" s="406" t="s">
        <v>47</v>
      </c>
      <c r="X37" s="764">
        <v>44913</v>
      </c>
      <c r="Y37" s="765"/>
      <c r="Z37" s="766"/>
      <c r="AA37" s="406" t="s">
        <v>46</v>
      </c>
      <c r="AB37" s="755">
        <v>44661</v>
      </c>
      <c r="AC37" s="756"/>
      <c r="AD37" s="757"/>
      <c r="AE37" s="406" t="s">
        <v>47</v>
      </c>
      <c r="AF37" s="764">
        <v>44969</v>
      </c>
      <c r="AG37" s="765"/>
      <c r="AH37" s="766"/>
      <c r="AI37" s="406" t="s">
        <v>46</v>
      </c>
      <c r="AJ37" s="764">
        <v>44980</v>
      </c>
      <c r="AK37" s="765"/>
      <c r="AL37" s="766"/>
      <c r="AM37" s="407"/>
      <c r="AN37" s="408"/>
      <c r="AO37" s="408"/>
      <c r="AP37" s="409"/>
      <c r="AQ37" s="49"/>
      <c r="AR37" s="19">
        <f t="shared" si="6"/>
        <v>4</v>
      </c>
      <c r="AS37" s="21">
        <f t="shared" si="7"/>
        <v>0.55555555555555558</v>
      </c>
    </row>
    <row r="38" spans="1:45" ht="27.75" customHeight="1">
      <c r="A38" s="26">
        <v>45</v>
      </c>
      <c r="B38" s="56" t="s">
        <v>13</v>
      </c>
      <c r="C38" s="406" t="s">
        <v>46</v>
      </c>
      <c r="D38" s="764">
        <v>44980</v>
      </c>
      <c r="E38" s="765"/>
      <c r="F38" s="766"/>
      <c r="G38" s="392" t="s">
        <v>47</v>
      </c>
      <c r="H38" s="772">
        <v>45006</v>
      </c>
      <c r="I38" s="773"/>
      <c r="J38" s="774"/>
      <c r="K38" s="406" t="s">
        <v>46</v>
      </c>
      <c r="L38" s="764">
        <v>44941</v>
      </c>
      <c r="M38" s="765"/>
      <c r="N38" s="766"/>
      <c r="O38" s="392" t="s">
        <v>47</v>
      </c>
      <c r="P38" s="764">
        <v>44823</v>
      </c>
      <c r="Q38" s="765"/>
      <c r="R38" s="766"/>
      <c r="S38" s="407"/>
      <c r="T38" s="408"/>
      <c r="U38" s="408"/>
      <c r="V38" s="409"/>
      <c r="W38" s="407"/>
      <c r="X38" s="408"/>
      <c r="Y38" s="408"/>
      <c r="Z38" s="409"/>
      <c r="AA38" s="406" t="s">
        <v>47</v>
      </c>
      <c r="AB38" s="764">
        <v>44962</v>
      </c>
      <c r="AC38" s="765"/>
      <c r="AD38" s="766"/>
      <c r="AE38" s="406" t="s">
        <v>46</v>
      </c>
      <c r="AF38" s="755">
        <v>44731</v>
      </c>
      <c r="AG38" s="756"/>
      <c r="AH38" s="757"/>
      <c r="AI38" s="407"/>
      <c r="AJ38" s="408"/>
      <c r="AK38" s="408"/>
      <c r="AL38" s="409"/>
      <c r="AM38" s="406" t="s">
        <v>46</v>
      </c>
      <c r="AN38" s="755">
        <v>44654</v>
      </c>
      <c r="AO38" s="756"/>
      <c r="AP38" s="757"/>
      <c r="AQ38" s="49"/>
      <c r="AR38" s="19">
        <f t="shared" si="6"/>
        <v>4</v>
      </c>
      <c r="AS38" s="21">
        <f t="shared" si="7"/>
        <v>0.55555555555555558</v>
      </c>
    </row>
    <row r="39" spans="1:45" ht="27.75" customHeight="1">
      <c r="A39" s="26">
        <v>46</v>
      </c>
      <c r="B39" s="56" t="s">
        <v>641</v>
      </c>
      <c r="C39" s="407"/>
      <c r="D39" s="408"/>
      <c r="E39" s="408"/>
      <c r="F39" s="409"/>
      <c r="G39" s="406" t="s">
        <v>46</v>
      </c>
      <c r="H39" s="755">
        <v>44724</v>
      </c>
      <c r="I39" s="756"/>
      <c r="J39" s="757"/>
      <c r="K39" s="406" t="s">
        <v>47</v>
      </c>
      <c r="L39" s="764">
        <v>44752</v>
      </c>
      <c r="M39" s="765"/>
      <c r="N39" s="766"/>
      <c r="O39" s="392" t="s">
        <v>46</v>
      </c>
      <c r="P39" s="764">
        <v>44913</v>
      </c>
      <c r="Q39" s="765"/>
      <c r="R39" s="766"/>
      <c r="S39" s="407"/>
      <c r="T39" s="408"/>
      <c r="U39" s="408"/>
      <c r="V39" s="409"/>
      <c r="W39" s="407"/>
      <c r="X39" s="408"/>
      <c r="Y39" s="408"/>
      <c r="Z39" s="409"/>
      <c r="AA39" s="406" t="s">
        <v>46</v>
      </c>
      <c r="AB39" s="764">
        <v>44969</v>
      </c>
      <c r="AC39" s="765"/>
      <c r="AD39" s="766"/>
      <c r="AE39" s="406" t="s">
        <v>47</v>
      </c>
      <c r="AF39" s="755">
        <v>44689</v>
      </c>
      <c r="AG39" s="756"/>
      <c r="AH39" s="757"/>
      <c r="AI39" s="406" t="s">
        <v>46</v>
      </c>
      <c r="AJ39" s="764">
        <v>44948</v>
      </c>
      <c r="AK39" s="765"/>
      <c r="AL39" s="766"/>
      <c r="AM39" s="406" t="s">
        <v>47</v>
      </c>
      <c r="AN39" s="755">
        <v>44731</v>
      </c>
      <c r="AO39" s="756"/>
      <c r="AP39" s="757"/>
      <c r="AQ39" s="49"/>
      <c r="AR39" s="19">
        <f t="shared" si="6"/>
        <v>4</v>
      </c>
      <c r="AS39" s="21">
        <f t="shared" si="7"/>
        <v>0.55555555555555558</v>
      </c>
    </row>
    <row r="40" spans="1:45" ht="27.75" customHeight="1">
      <c r="A40" s="26">
        <v>47</v>
      </c>
      <c r="B40" s="56" t="s">
        <v>15</v>
      </c>
      <c r="C40" s="406" t="s">
        <v>46</v>
      </c>
      <c r="D40" s="755">
        <v>44823</v>
      </c>
      <c r="E40" s="756"/>
      <c r="F40" s="757"/>
      <c r="G40" s="407"/>
      <c r="H40" s="408"/>
      <c r="I40" s="408"/>
      <c r="J40" s="409"/>
      <c r="K40" s="406" t="s">
        <v>46</v>
      </c>
      <c r="L40" s="764">
        <v>44710</v>
      </c>
      <c r="M40" s="765"/>
      <c r="N40" s="766"/>
      <c r="O40" s="392" t="s">
        <v>47</v>
      </c>
      <c r="P40" s="764">
        <v>44661</v>
      </c>
      <c r="Q40" s="765"/>
      <c r="R40" s="766"/>
      <c r="S40" s="406" t="s">
        <v>46</v>
      </c>
      <c r="T40" s="764">
        <v>44962</v>
      </c>
      <c r="U40" s="765"/>
      <c r="V40" s="766"/>
      <c r="W40" s="392" t="s">
        <v>47</v>
      </c>
      <c r="X40" s="764">
        <v>44969</v>
      </c>
      <c r="Y40" s="765"/>
      <c r="Z40" s="766"/>
      <c r="AA40" s="407"/>
      <c r="AB40" s="408"/>
      <c r="AC40" s="408"/>
      <c r="AD40" s="409"/>
      <c r="AE40" s="406" t="s">
        <v>46</v>
      </c>
      <c r="AF40" s="764">
        <v>44913</v>
      </c>
      <c r="AG40" s="765"/>
      <c r="AH40" s="766"/>
      <c r="AI40" s="406" t="s">
        <v>47</v>
      </c>
      <c r="AJ40" s="755">
        <v>44836</v>
      </c>
      <c r="AK40" s="756"/>
      <c r="AL40" s="757"/>
      <c r="AM40" s="407"/>
      <c r="AN40" s="408"/>
      <c r="AO40" s="408"/>
      <c r="AP40" s="409"/>
      <c r="AQ40" s="49"/>
      <c r="AR40" s="19">
        <f t="shared" si="6"/>
        <v>4</v>
      </c>
      <c r="AS40" s="21">
        <f t="shared" si="7"/>
        <v>0.55555555555555558</v>
      </c>
    </row>
    <row r="41" spans="1:45" ht="27.75" customHeight="1">
      <c r="A41" s="26">
        <v>48</v>
      </c>
      <c r="B41" s="56" t="s">
        <v>845</v>
      </c>
      <c r="C41" s="406" t="s">
        <v>47</v>
      </c>
      <c r="D41" s="755">
        <v>44752</v>
      </c>
      <c r="E41" s="756"/>
      <c r="F41" s="757"/>
      <c r="G41" s="407"/>
      <c r="H41" s="408"/>
      <c r="I41" s="408"/>
      <c r="J41" s="409"/>
      <c r="K41" s="407"/>
      <c r="L41" s="408"/>
      <c r="M41" s="408"/>
      <c r="N41" s="409"/>
      <c r="O41" s="406" t="s">
        <v>46</v>
      </c>
      <c r="P41" s="764">
        <v>44969</v>
      </c>
      <c r="Q41" s="765"/>
      <c r="R41" s="766"/>
      <c r="S41" s="406" t="s">
        <v>47</v>
      </c>
      <c r="T41" s="764">
        <v>44731</v>
      </c>
      <c r="U41" s="765"/>
      <c r="V41" s="766"/>
      <c r="W41" s="392" t="s">
        <v>46</v>
      </c>
      <c r="X41" s="764">
        <v>44689</v>
      </c>
      <c r="Y41" s="765"/>
      <c r="Z41" s="766"/>
      <c r="AA41" s="406" t="s">
        <v>47</v>
      </c>
      <c r="AB41" s="764">
        <v>44913</v>
      </c>
      <c r="AC41" s="765"/>
      <c r="AD41" s="766"/>
      <c r="AE41" s="407"/>
      <c r="AF41" s="408"/>
      <c r="AG41" s="408"/>
      <c r="AH41" s="409"/>
      <c r="AI41" s="406" t="s">
        <v>46</v>
      </c>
      <c r="AJ41" s="764">
        <v>44948</v>
      </c>
      <c r="AK41" s="765"/>
      <c r="AL41" s="766"/>
      <c r="AM41" s="406" t="s">
        <v>47</v>
      </c>
      <c r="AN41" s="764">
        <v>44948</v>
      </c>
      <c r="AO41" s="765"/>
      <c r="AP41" s="766"/>
      <c r="AQ41" s="49"/>
      <c r="AR41" s="19">
        <f t="shared" si="6"/>
        <v>4</v>
      </c>
      <c r="AS41" s="21">
        <f t="shared" si="7"/>
        <v>0.55555555555555558</v>
      </c>
    </row>
    <row r="42" spans="1:45" ht="27.75" customHeight="1">
      <c r="A42" s="26">
        <v>49</v>
      </c>
      <c r="B42" s="56" t="s">
        <v>220</v>
      </c>
      <c r="C42" s="407"/>
      <c r="D42" s="408"/>
      <c r="E42" s="408"/>
      <c r="F42" s="409"/>
      <c r="G42" s="406" t="s">
        <v>47</v>
      </c>
      <c r="H42" s="755">
        <v>44661</v>
      </c>
      <c r="I42" s="756"/>
      <c r="J42" s="757"/>
      <c r="K42" s="406" t="s">
        <v>46</v>
      </c>
      <c r="L42" s="755">
        <v>44724</v>
      </c>
      <c r="M42" s="756"/>
      <c r="N42" s="757"/>
      <c r="O42" s="406" t="s">
        <v>47</v>
      </c>
      <c r="P42" s="764">
        <v>44980</v>
      </c>
      <c r="Q42" s="765"/>
      <c r="R42" s="766"/>
      <c r="S42" s="407"/>
      <c r="T42" s="408"/>
      <c r="U42" s="408"/>
      <c r="V42" s="409"/>
      <c r="W42" s="406" t="s">
        <v>47</v>
      </c>
      <c r="X42" s="764">
        <v>44948</v>
      </c>
      <c r="Y42" s="765"/>
      <c r="Z42" s="766"/>
      <c r="AA42" s="406" t="s">
        <v>46</v>
      </c>
      <c r="AB42" s="755">
        <v>44836</v>
      </c>
      <c r="AC42" s="756"/>
      <c r="AD42" s="757"/>
      <c r="AE42" s="406" t="s">
        <v>47</v>
      </c>
      <c r="AF42" s="764">
        <v>44948</v>
      </c>
      <c r="AG42" s="765"/>
      <c r="AH42" s="766"/>
      <c r="AI42" s="407"/>
      <c r="AJ42" s="408"/>
      <c r="AK42" s="408"/>
      <c r="AL42" s="409"/>
      <c r="AM42" s="406" t="s">
        <v>46</v>
      </c>
      <c r="AN42" s="764">
        <v>44962</v>
      </c>
      <c r="AO42" s="765"/>
      <c r="AP42" s="766"/>
      <c r="AQ42" s="49"/>
      <c r="AR42" s="19">
        <f t="shared" si="6"/>
        <v>4</v>
      </c>
      <c r="AS42" s="21">
        <f t="shared" si="7"/>
        <v>0.55555555555555558</v>
      </c>
    </row>
    <row r="43" spans="1:45" ht="27.75" customHeight="1">
      <c r="A43" s="26">
        <v>50</v>
      </c>
      <c r="B43" s="56" t="s">
        <v>11</v>
      </c>
      <c r="C43" s="406" t="s">
        <v>47</v>
      </c>
      <c r="D43" s="764">
        <v>44913</v>
      </c>
      <c r="E43" s="765"/>
      <c r="F43" s="766"/>
      <c r="G43" s="392" t="s">
        <v>46</v>
      </c>
      <c r="H43" s="764">
        <v>44710</v>
      </c>
      <c r="I43" s="765"/>
      <c r="J43" s="766"/>
      <c r="K43" s="392" t="s">
        <v>47</v>
      </c>
      <c r="L43" s="764">
        <v>44948</v>
      </c>
      <c r="M43" s="765"/>
      <c r="N43" s="766"/>
      <c r="O43" s="407"/>
      <c r="P43" s="408"/>
      <c r="Q43" s="408"/>
      <c r="R43" s="409"/>
      <c r="S43" s="406" t="s">
        <v>47</v>
      </c>
      <c r="T43" s="755">
        <v>44654</v>
      </c>
      <c r="U43" s="756"/>
      <c r="V43" s="757"/>
      <c r="W43" s="406" t="s">
        <v>46</v>
      </c>
      <c r="X43" s="755">
        <v>44731</v>
      </c>
      <c r="Y43" s="756"/>
      <c r="Z43" s="757"/>
      <c r="AA43" s="407"/>
      <c r="AB43" s="408"/>
      <c r="AC43" s="408"/>
      <c r="AD43" s="409"/>
      <c r="AE43" s="406" t="s">
        <v>46</v>
      </c>
      <c r="AF43" s="764">
        <v>44948</v>
      </c>
      <c r="AG43" s="765"/>
      <c r="AH43" s="766"/>
      <c r="AI43" s="406" t="s">
        <v>47</v>
      </c>
      <c r="AJ43" s="764">
        <v>44962</v>
      </c>
      <c r="AK43" s="765"/>
      <c r="AL43" s="766"/>
      <c r="AM43" s="407"/>
      <c r="AN43" s="408"/>
      <c r="AO43" s="408"/>
      <c r="AP43" s="409"/>
      <c r="AQ43" s="18">
        <v>35</v>
      </c>
      <c r="AR43" s="19">
        <f t="shared" si="6"/>
        <v>4</v>
      </c>
      <c r="AS43" s="21">
        <f t="shared" si="7"/>
        <v>0.55555555555555558</v>
      </c>
    </row>
    <row r="44" spans="1:45" ht="27.75" customHeight="1">
      <c r="A44" s="27"/>
      <c r="B44" s="58"/>
      <c r="C44" s="396"/>
      <c r="D44" s="397"/>
      <c r="E44" s="397"/>
      <c r="F44" s="397"/>
      <c r="G44" s="396"/>
      <c r="H44" s="397"/>
      <c r="I44" s="397"/>
      <c r="J44" s="397"/>
      <c r="K44" s="396"/>
      <c r="L44" s="397"/>
      <c r="M44" s="397"/>
      <c r="N44" s="397"/>
      <c r="O44" s="396"/>
      <c r="P44" s="397"/>
      <c r="Q44" s="397"/>
      <c r="R44" s="397"/>
      <c r="S44" s="396"/>
      <c r="T44" s="397"/>
      <c r="U44" s="397"/>
      <c r="V44" s="397"/>
      <c r="W44" s="396"/>
      <c r="X44" s="397"/>
      <c r="Y44" s="397"/>
      <c r="Z44" s="397"/>
      <c r="AA44" s="396"/>
      <c r="AB44" s="397"/>
      <c r="AC44" s="397"/>
      <c r="AD44" s="397"/>
      <c r="AE44" s="396"/>
      <c r="AF44" s="397"/>
      <c r="AG44" s="397"/>
      <c r="AH44" s="397"/>
      <c r="AI44" s="396"/>
      <c r="AJ44" s="397"/>
      <c r="AK44" s="397"/>
      <c r="AL44" s="397"/>
      <c r="AM44" s="410"/>
      <c r="AN44" s="388"/>
      <c r="AO44" s="388"/>
      <c r="AP44" s="388"/>
      <c r="AQ44" s="29"/>
      <c r="AR44" s="62">
        <f>SUM(AR34:AR43)/2</f>
        <v>20</v>
      </c>
      <c r="AS44" s="24">
        <f>1-AR44/((COUNTA(C$33:AP$33)-1)*(COUNTA(C$33:AP$33))/2)</f>
        <v>0.55555555555555558</v>
      </c>
    </row>
    <row r="45" spans="1:45" ht="27.75" customHeight="1">
      <c r="A45" s="17" t="s">
        <v>39</v>
      </c>
      <c r="B45" s="54" t="s">
        <v>53</v>
      </c>
      <c r="C45" s="783" t="s">
        <v>14</v>
      </c>
      <c r="D45" s="784"/>
      <c r="E45" s="784"/>
      <c r="F45" s="785"/>
      <c r="G45" s="783" t="s">
        <v>54</v>
      </c>
      <c r="H45" s="784"/>
      <c r="I45" s="784"/>
      <c r="J45" s="785"/>
      <c r="K45" s="783" t="s">
        <v>24</v>
      </c>
      <c r="L45" s="784"/>
      <c r="M45" s="784"/>
      <c r="N45" s="785"/>
      <c r="O45" s="783" t="s">
        <v>55</v>
      </c>
      <c r="P45" s="784"/>
      <c r="Q45" s="784"/>
      <c r="R45" s="785"/>
      <c r="S45" s="783" t="s">
        <v>62</v>
      </c>
      <c r="T45" s="784"/>
      <c r="U45" s="784"/>
      <c r="V45" s="785"/>
      <c r="W45" s="783" t="s">
        <v>74</v>
      </c>
      <c r="X45" s="784"/>
      <c r="Y45" s="784"/>
      <c r="Z45" s="785"/>
      <c r="AA45" s="783" t="s">
        <v>77</v>
      </c>
      <c r="AB45" s="784"/>
      <c r="AC45" s="784"/>
      <c r="AD45" s="785"/>
      <c r="AE45" s="783" t="s">
        <v>31</v>
      </c>
      <c r="AF45" s="784"/>
      <c r="AG45" s="784"/>
      <c r="AH45" s="785"/>
      <c r="AI45" s="767" t="s">
        <v>16</v>
      </c>
      <c r="AJ45" s="768"/>
      <c r="AK45" s="768"/>
      <c r="AL45" s="768"/>
      <c r="AM45" s="767" t="s">
        <v>107</v>
      </c>
      <c r="AN45" s="768"/>
      <c r="AO45" s="768"/>
      <c r="AP45" s="768"/>
      <c r="AQ45" s="18"/>
      <c r="AR45" s="25" t="s">
        <v>45</v>
      </c>
      <c r="AS45" s="25" t="s">
        <v>78</v>
      </c>
    </row>
    <row r="46" spans="1:45" ht="27.75" customHeight="1">
      <c r="A46" s="20">
        <v>51</v>
      </c>
      <c r="B46" s="56" t="s">
        <v>14</v>
      </c>
      <c r="C46" s="411"/>
      <c r="D46" s="412"/>
      <c r="E46" s="412"/>
      <c r="F46" s="413"/>
      <c r="G46" s="380" t="s">
        <v>46</v>
      </c>
      <c r="H46" s="764">
        <v>44941</v>
      </c>
      <c r="I46" s="765"/>
      <c r="J46" s="766"/>
      <c r="K46" s="380" t="s">
        <v>47</v>
      </c>
      <c r="L46" s="764">
        <v>44863</v>
      </c>
      <c r="M46" s="765"/>
      <c r="N46" s="766"/>
      <c r="O46" s="389"/>
      <c r="P46" s="414"/>
      <c r="Q46" s="414"/>
      <c r="R46" s="415"/>
      <c r="S46" s="380" t="s">
        <v>47</v>
      </c>
      <c r="T46" s="764">
        <v>44948</v>
      </c>
      <c r="U46" s="765"/>
      <c r="V46" s="766"/>
      <c r="W46" s="380" t="s">
        <v>46</v>
      </c>
      <c r="X46" s="764">
        <v>44801</v>
      </c>
      <c r="Y46" s="765"/>
      <c r="Z46" s="766"/>
      <c r="AA46" s="380" t="s">
        <v>47</v>
      </c>
      <c r="AB46" s="764">
        <v>44724</v>
      </c>
      <c r="AC46" s="765"/>
      <c r="AD46" s="766"/>
      <c r="AE46" s="380" t="s">
        <v>46</v>
      </c>
      <c r="AF46" s="775">
        <v>44710</v>
      </c>
      <c r="AG46" s="776"/>
      <c r="AH46" s="777"/>
      <c r="AI46" s="407"/>
      <c r="AJ46" s="408"/>
      <c r="AK46" s="408"/>
      <c r="AL46" s="409"/>
      <c r="AM46" s="380" t="s">
        <v>46</v>
      </c>
      <c r="AN46" s="775">
        <v>44680</v>
      </c>
      <c r="AO46" s="776"/>
      <c r="AP46" s="777"/>
      <c r="AQ46" s="18"/>
      <c r="AR46" s="19">
        <f>2*(COUNTA(C$45:AP$45)-1)-COUNTA(C46:AP46)</f>
        <v>4</v>
      </c>
      <c r="AS46" s="21">
        <f>1-(AR46/(COUNTA(C$45:AP$45)-1))</f>
        <v>0.55555555555555558</v>
      </c>
    </row>
    <row r="47" spans="1:45" ht="27.75" customHeight="1">
      <c r="A47" s="20">
        <v>52</v>
      </c>
      <c r="B47" s="56" t="s">
        <v>38</v>
      </c>
      <c r="C47" s="380" t="s">
        <v>47</v>
      </c>
      <c r="D47" s="764">
        <v>44941</v>
      </c>
      <c r="E47" s="765"/>
      <c r="F47" s="766"/>
      <c r="G47" s="411"/>
      <c r="H47" s="412"/>
      <c r="I47" s="412"/>
      <c r="J47" s="413"/>
      <c r="K47" s="389"/>
      <c r="L47" s="414"/>
      <c r="M47" s="414"/>
      <c r="N47" s="415"/>
      <c r="O47" s="380" t="s">
        <v>47</v>
      </c>
      <c r="P47" s="764">
        <v>44962</v>
      </c>
      <c r="Q47" s="765"/>
      <c r="R47" s="766"/>
      <c r="S47" s="380" t="s">
        <v>46</v>
      </c>
      <c r="T47" s="764">
        <v>44863</v>
      </c>
      <c r="U47" s="765"/>
      <c r="V47" s="766"/>
      <c r="W47" s="389"/>
      <c r="X47" s="414"/>
      <c r="Y47" s="414"/>
      <c r="Z47" s="415"/>
      <c r="AA47" s="380" t="s">
        <v>46</v>
      </c>
      <c r="AB47" s="764">
        <v>44990</v>
      </c>
      <c r="AC47" s="765"/>
      <c r="AD47" s="766"/>
      <c r="AE47" s="380" t="s">
        <v>47</v>
      </c>
      <c r="AF47" s="764">
        <v>44731</v>
      </c>
      <c r="AG47" s="765"/>
      <c r="AH47" s="766"/>
      <c r="AI47" s="380" t="s">
        <v>46</v>
      </c>
      <c r="AJ47" s="775">
        <v>44654</v>
      </c>
      <c r="AK47" s="776"/>
      <c r="AL47" s="777"/>
      <c r="AM47" s="380" t="s">
        <v>47</v>
      </c>
      <c r="AN47" s="775">
        <v>44689</v>
      </c>
      <c r="AO47" s="776"/>
      <c r="AP47" s="777"/>
      <c r="AQ47" s="18"/>
      <c r="AR47" s="19">
        <f t="shared" ref="AR47:AR55" si="8">2*(COUNTA(C$45:AP$45)-1)-COUNTA(C47:AP47)</f>
        <v>4</v>
      </c>
      <c r="AS47" s="21">
        <f t="shared" ref="AS47:AS55" si="9">1-(AR47/(COUNTA(C$45:AP$45)-1))</f>
        <v>0.55555555555555558</v>
      </c>
    </row>
    <row r="48" spans="1:45" ht="27.75" customHeight="1">
      <c r="A48" s="20">
        <v>53</v>
      </c>
      <c r="B48" s="56" t="s">
        <v>15</v>
      </c>
      <c r="C48" s="380" t="s">
        <v>46</v>
      </c>
      <c r="D48" s="764">
        <v>44863</v>
      </c>
      <c r="E48" s="765"/>
      <c r="F48" s="766"/>
      <c r="G48" s="389"/>
      <c r="H48" s="414"/>
      <c r="I48" s="414"/>
      <c r="J48" s="415"/>
      <c r="K48" s="411"/>
      <c r="L48" s="412"/>
      <c r="M48" s="412"/>
      <c r="N48" s="413"/>
      <c r="O48" s="380" t="s">
        <v>46</v>
      </c>
      <c r="P48" s="764">
        <v>44955</v>
      </c>
      <c r="Q48" s="765"/>
      <c r="R48" s="766"/>
      <c r="S48" s="392" t="s">
        <v>47</v>
      </c>
      <c r="T48" s="764">
        <v>44913</v>
      </c>
      <c r="U48" s="765"/>
      <c r="V48" s="766"/>
      <c r="W48" s="380" t="s">
        <v>46</v>
      </c>
      <c r="X48" s="764">
        <v>44724</v>
      </c>
      <c r="Y48" s="765"/>
      <c r="Z48" s="766"/>
      <c r="AA48" s="380" t="s">
        <v>47</v>
      </c>
      <c r="AB48" s="772">
        <v>44997</v>
      </c>
      <c r="AC48" s="773"/>
      <c r="AD48" s="774"/>
      <c r="AE48" s="380" t="s">
        <v>46</v>
      </c>
      <c r="AF48" s="775">
        <v>44654</v>
      </c>
      <c r="AG48" s="776"/>
      <c r="AH48" s="777"/>
      <c r="AI48" s="380" t="s">
        <v>47</v>
      </c>
      <c r="AJ48" s="775">
        <v>44710</v>
      </c>
      <c r="AK48" s="776"/>
      <c r="AL48" s="777"/>
      <c r="AM48" s="407"/>
      <c r="AN48" s="408"/>
      <c r="AO48" s="408"/>
      <c r="AP48" s="409"/>
      <c r="AQ48" s="18"/>
      <c r="AR48" s="19">
        <f t="shared" si="8"/>
        <v>4</v>
      </c>
      <c r="AS48" s="21">
        <f t="shared" si="9"/>
        <v>0.55555555555555558</v>
      </c>
    </row>
    <row r="49" spans="1:45" ht="27.75" customHeight="1">
      <c r="A49" s="20">
        <v>54</v>
      </c>
      <c r="B49" s="56" t="s">
        <v>1066</v>
      </c>
      <c r="C49" s="407"/>
      <c r="D49" s="414"/>
      <c r="E49" s="414"/>
      <c r="F49" s="415"/>
      <c r="G49" s="380" t="s">
        <v>46</v>
      </c>
      <c r="H49" s="764">
        <v>44962</v>
      </c>
      <c r="I49" s="765"/>
      <c r="J49" s="766"/>
      <c r="K49" s="380" t="s">
        <v>47</v>
      </c>
      <c r="L49" s="764">
        <v>44955</v>
      </c>
      <c r="M49" s="765"/>
      <c r="N49" s="766"/>
      <c r="O49" s="411"/>
      <c r="P49" s="412"/>
      <c r="Q49" s="412"/>
      <c r="R49" s="413"/>
      <c r="S49" s="380" t="s">
        <v>46</v>
      </c>
      <c r="T49" s="764">
        <v>44717</v>
      </c>
      <c r="U49" s="765"/>
      <c r="V49" s="766"/>
      <c r="W49" s="380" t="s">
        <v>47</v>
      </c>
      <c r="X49" s="772">
        <v>45006</v>
      </c>
      <c r="Y49" s="773"/>
      <c r="Z49" s="774"/>
      <c r="AA49" s="380" t="s">
        <v>46</v>
      </c>
      <c r="AB49" s="775">
        <v>44689</v>
      </c>
      <c r="AC49" s="776"/>
      <c r="AD49" s="777"/>
      <c r="AE49" s="407"/>
      <c r="AF49" s="408"/>
      <c r="AG49" s="408"/>
      <c r="AH49" s="409"/>
      <c r="AI49" s="380" t="s">
        <v>46</v>
      </c>
      <c r="AJ49" s="764">
        <v>44823</v>
      </c>
      <c r="AK49" s="765"/>
      <c r="AL49" s="766"/>
      <c r="AM49" s="380" t="s">
        <v>47</v>
      </c>
      <c r="AN49" s="764">
        <v>44801</v>
      </c>
      <c r="AO49" s="765"/>
      <c r="AP49" s="766"/>
      <c r="AQ49" s="18"/>
      <c r="AR49" s="19">
        <f t="shared" si="8"/>
        <v>4</v>
      </c>
      <c r="AS49" s="21">
        <f t="shared" si="9"/>
        <v>0.55555555555555558</v>
      </c>
    </row>
    <row r="50" spans="1:45" ht="27.75" customHeight="1">
      <c r="A50" s="20">
        <v>55</v>
      </c>
      <c r="B50" s="56" t="s">
        <v>801</v>
      </c>
      <c r="C50" s="380" t="s">
        <v>46</v>
      </c>
      <c r="D50" s="764">
        <v>44948</v>
      </c>
      <c r="E50" s="765"/>
      <c r="F50" s="766"/>
      <c r="G50" s="380" t="s">
        <v>47</v>
      </c>
      <c r="H50" s="764">
        <v>44863</v>
      </c>
      <c r="I50" s="765"/>
      <c r="J50" s="766"/>
      <c r="K50" s="380" t="s">
        <v>46</v>
      </c>
      <c r="L50" s="764">
        <v>44913</v>
      </c>
      <c r="M50" s="765"/>
      <c r="N50" s="766"/>
      <c r="O50" s="380" t="s">
        <v>47</v>
      </c>
      <c r="P50" s="764">
        <v>44717</v>
      </c>
      <c r="Q50" s="765"/>
      <c r="R50" s="766"/>
      <c r="S50" s="411"/>
      <c r="T50" s="412"/>
      <c r="U50" s="412"/>
      <c r="V50" s="413"/>
      <c r="W50" s="380" t="s">
        <v>46</v>
      </c>
      <c r="X50" s="775">
        <v>44680</v>
      </c>
      <c r="Y50" s="776"/>
      <c r="Z50" s="777"/>
      <c r="AA50" s="389"/>
      <c r="AB50" s="414"/>
      <c r="AC50" s="414"/>
      <c r="AD50" s="415"/>
      <c r="AE50" s="380" t="s">
        <v>46</v>
      </c>
      <c r="AF50" s="764">
        <v>44823</v>
      </c>
      <c r="AG50" s="765"/>
      <c r="AH50" s="766"/>
      <c r="AI50" s="380" t="s">
        <v>47</v>
      </c>
      <c r="AJ50" s="764">
        <v>44955</v>
      </c>
      <c r="AK50" s="765"/>
      <c r="AL50" s="766"/>
      <c r="AM50" s="407"/>
      <c r="AN50" s="408"/>
      <c r="AO50" s="408"/>
      <c r="AP50" s="409"/>
      <c r="AQ50" s="18"/>
      <c r="AR50" s="19">
        <f t="shared" si="8"/>
        <v>4</v>
      </c>
      <c r="AS50" s="21">
        <f t="shared" si="9"/>
        <v>0.55555555555555558</v>
      </c>
    </row>
    <row r="51" spans="1:45" ht="27.75" customHeight="1">
      <c r="A51" s="20">
        <v>56</v>
      </c>
      <c r="B51" s="56" t="s">
        <v>1067</v>
      </c>
      <c r="C51" s="380" t="s">
        <v>47</v>
      </c>
      <c r="D51" s="764">
        <v>44801</v>
      </c>
      <c r="E51" s="765"/>
      <c r="F51" s="766"/>
      <c r="G51" s="389"/>
      <c r="H51" s="414"/>
      <c r="I51" s="414"/>
      <c r="J51" s="415"/>
      <c r="K51" s="380" t="s">
        <v>47</v>
      </c>
      <c r="L51" s="764">
        <v>44724</v>
      </c>
      <c r="M51" s="765"/>
      <c r="N51" s="766"/>
      <c r="O51" s="380" t="s">
        <v>46</v>
      </c>
      <c r="P51" s="772">
        <v>45006</v>
      </c>
      <c r="Q51" s="773"/>
      <c r="R51" s="774"/>
      <c r="S51" s="380" t="s">
        <v>47</v>
      </c>
      <c r="T51" s="775">
        <v>44680</v>
      </c>
      <c r="U51" s="776"/>
      <c r="V51" s="777"/>
      <c r="W51" s="411"/>
      <c r="X51" s="412"/>
      <c r="Y51" s="412"/>
      <c r="Z51" s="413"/>
      <c r="AA51" s="380" t="s">
        <v>46</v>
      </c>
      <c r="AB51" s="764">
        <v>44717</v>
      </c>
      <c r="AC51" s="765"/>
      <c r="AD51" s="766"/>
      <c r="AE51" s="407"/>
      <c r="AF51" s="408"/>
      <c r="AG51" s="408"/>
      <c r="AH51" s="409"/>
      <c r="AI51" s="380" t="s">
        <v>46</v>
      </c>
      <c r="AJ51" s="764">
        <v>44941</v>
      </c>
      <c r="AK51" s="765"/>
      <c r="AL51" s="766"/>
      <c r="AM51" s="380" t="s">
        <v>47</v>
      </c>
      <c r="AN51" s="764">
        <v>44962</v>
      </c>
      <c r="AO51" s="765"/>
      <c r="AP51" s="766"/>
      <c r="AQ51" s="18"/>
      <c r="AR51" s="19">
        <f t="shared" si="8"/>
        <v>4</v>
      </c>
      <c r="AS51" s="21">
        <f t="shared" si="9"/>
        <v>0.55555555555555558</v>
      </c>
    </row>
    <row r="52" spans="1:45" ht="27.75" customHeight="1">
      <c r="A52" s="20">
        <v>57</v>
      </c>
      <c r="B52" s="56" t="s">
        <v>949</v>
      </c>
      <c r="C52" s="380" t="s">
        <v>46</v>
      </c>
      <c r="D52" s="764">
        <v>44724</v>
      </c>
      <c r="E52" s="765"/>
      <c r="F52" s="766"/>
      <c r="G52" s="380" t="s">
        <v>47</v>
      </c>
      <c r="H52" s="764">
        <v>44990</v>
      </c>
      <c r="I52" s="765"/>
      <c r="J52" s="766"/>
      <c r="K52" s="380" t="s">
        <v>46</v>
      </c>
      <c r="L52" s="772">
        <v>44997</v>
      </c>
      <c r="M52" s="773"/>
      <c r="N52" s="774"/>
      <c r="O52" s="380" t="s">
        <v>47</v>
      </c>
      <c r="P52" s="775">
        <v>44689</v>
      </c>
      <c r="Q52" s="776"/>
      <c r="R52" s="777"/>
      <c r="S52" s="389"/>
      <c r="T52" s="414"/>
      <c r="U52" s="414"/>
      <c r="V52" s="415"/>
      <c r="W52" s="380" t="s">
        <v>47</v>
      </c>
      <c r="X52" s="764">
        <v>44717</v>
      </c>
      <c r="Y52" s="765"/>
      <c r="Z52" s="766"/>
      <c r="AA52" s="411"/>
      <c r="AB52" s="412"/>
      <c r="AC52" s="412"/>
      <c r="AD52" s="413"/>
      <c r="AE52" s="380" t="s">
        <v>46</v>
      </c>
      <c r="AF52" s="764">
        <v>44913</v>
      </c>
      <c r="AG52" s="765"/>
      <c r="AH52" s="766"/>
      <c r="AI52" s="407"/>
      <c r="AJ52" s="408"/>
      <c r="AK52" s="408"/>
      <c r="AL52" s="409"/>
      <c r="AM52" s="380" t="s">
        <v>46</v>
      </c>
      <c r="AN52" s="764">
        <v>44948</v>
      </c>
      <c r="AO52" s="765"/>
      <c r="AP52" s="766"/>
      <c r="AQ52" s="18"/>
      <c r="AR52" s="19">
        <f t="shared" si="8"/>
        <v>4</v>
      </c>
      <c r="AS52" s="21">
        <f t="shared" si="9"/>
        <v>0.55555555555555558</v>
      </c>
    </row>
    <row r="53" spans="1:45" ht="27.75" customHeight="1">
      <c r="A53" s="20">
        <v>58</v>
      </c>
      <c r="B53" s="56" t="s">
        <v>31</v>
      </c>
      <c r="C53" s="380" t="s">
        <v>47</v>
      </c>
      <c r="D53" s="764">
        <v>44710</v>
      </c>
      <c r="E53" s="765"/>
      <c r="F53" s="766"/>
      <c r="G53" s="380" t="s">
        <v>46</v>
      </c>
      <c r="H53" s="764">
        <v>44731</v>
      </c>
      <c r="I53" s="765"/>
      <c r="J53" s="766"/>
      <c r="K53" s="380" t="s">
        <v>47</v>
      </c>
      <c r="L53" s="764">
        <v>44654</v>
      </c>
      <c r="M53" s="765"/>
      <c r="N53" s="766"/>
      <c r="O53" s="407"/>
      <c r="P53" s="408"/>
      <c r="Q53" s="408"/>
      <c r="R53" s="409"/>
      <c r="S53" s="380" t="s">
        <v>47</v>
      </c>
      <c r="T53" s="764">
        <v>44823</v>
      </c>
      <c r="U53" s="765"/>
      <c r="V53" s="766"/>
      <c r="W53" s="407"/>
      <c r="X53" s="408"/>
      <c r="Y53" s="408"/>
      <c r="Z53" s="409"/>
      <c r="AA53" s="380" t="s">
        <v>47</v>
      </c>
      <c r="AB53" s="764">
        <v>44913</v>
      </c>
      <c r="AC53" s="765"/>
      <c r="AD53" s="766"/>
      <c r="AE53" s="411"/>
      <c r="AF53" s="412"/>
      <c r="AG53" s="412"/>
      <c r="AH53" s="413"/>
      <c r="AI53" s="380" t="s">
        <v>46</v>
      </c>
      <c r="AJ53" s="764">
        <v>44990</v>
      </c>
      <c r="AK53" s="765"/>
      <c r="AL53" s="766"/>
      <c r="AM53" s="380" t="s">
        <v>47</v>
      </c>
      <c r="AN53" s="772">
        <v>44983</v>
      </c>
      <c r="AO53" s="773"/>
      <c r="AP53" s="774"/>
      <c r="AQ53" s="18"/>
      <c r="AR53" s="19">
        <f t="shared" si="8"/>
        <v>4</v>
      </c>
      <c r="AS53" s="21">
        <f t="shared" si="9"/>
        <v>0.55555555555555558</v>
      </c>
    </row>
    <row r="54" spans="1:45" ht="27.75" customHeight="1">
      <c r="A54" s="20">
        <v>59</v>
      </c>
      <c r="B54" s="56" t="s">
        <v>16</v>
      </c>
      <c r="C54" s="407"/>
      <c r="D54" s="408"/>
      <c r="E54" s="408"/>
      <c r="F54" s="409"/>
      <c r="G54" s="380" t="s">
        <v>47</v>
      </c>
      <c r="H54" s="775">
        <v>44654</v>
      </c>
      <c r="I54" s="776"/>
      <c r="J54" s="777"/>
      <c r="K54" s="380" t="s">
        <v>46</v>
      </c>
      <c r="L54" s="775">
        <v>44710</v>
      </c>
      <c r="M54" s="776"/>
      <c r="N54" s="777"/>
      <c r="O54" s="380" t="s">
        <v>47</v>
      </c>
      <c r="P54" s="764">
        <v>44823</v>
      </c>
      <c r="Q54" s="765"/>
      <c r="R54" s="766"/>
      <c r="S54" s="380" t="s">
        <v>46</v>
      </c>
      <c r="T54" s="764">
        <v>44955</v>
      </c>
      <c r="U54" s="765"/>
      <c r="V54" s="766"/>
      <c r="W54" s="380" t="s">
        <v>47</v>
      </c>
      <c r="X54" s="764">
        <v>44941</v>
      </c>
      <c r="Y54" s="765"/>
      <c r="Z54" s="766"/>
      <c r="AA54" s="407"/>
      <c r="AB54" s="408"/>
      <c r="AC54" s="408"/>
      <c r="AD54" s="409"/>
      <c r="AE54" s="380" t="s">
        <v>47</v>
      </c>
      <c r="AF54" s="764">
        <v>44990</v>
      </c>
      <c r="AG54" s="765"/>
      <c r="AH54" s="766"/>
      <c r="AI54" s="411"/>
      <c r="AJ54" s="412"/>
      <c r="AK54" s="412"/>
      <c r="AL54" s="413"/>
      <c r="AM54" s="380" t="s">
        <v>46</v>
      </c>
      <c r="AN54" s="764">
        <v>44731</v>
      </c>
      <c r="AO54" s="765"/>
      <c r="AP54" s="766"/>
      <c r="AQ54" s="18"/>
      <c r="AR54" s="19">
        <f t="shared" si="8"/>
        <v>4</v>
      </c>
      <c r="AS54" s="21">
        <f t="shared" si="9"/>
        <v>0.55555555555555558</v>
      </c>
    </row>
    <row r="55" spans="1:45" ht="27.75" customHeight="1">
      <c r="A55" s="20">
        <v>60</v>
      </c>
      <c r="B55" s="56" t="s">
        <v>979</v>
      </c>
      <c r="C55" s="380" t="s">
        <v>47</v>
      </c>
      <c r="D55" s="775">
        <v>44680</v>
      </c>
      <c r="E55" s="776"/>
      <c r="F55" s="777"/>
      <c r="G55" s="380" t="s">
        <v>46</v>
      </c>
      <c r="H55" s="775">
        <v>44689</v>
      </c>
      <c r="I55" s="776"/>
      <c r="J55" s="777"/>
      <c r="K55" s="407"/>
      <c r="L55" s="408"/>
      <c r="M55" s="408"/>
      <c r="N55" s="409"/>
      <c r="O55" s="380" t="s">
        <v>46</v>
      </c>
      <c r="P55" s="764">
        <v>44801</v>
      </c>
      <c r="Q55" s="765"/>
      <c r="R55" s="766"/>
      <c r="S55" s="407"/>
      <c r="T55" s="408"/>
      <c r="U55" s="408"/>
      <c r="V55" s="409"/>
      <c r="W55" s="380" t="s">
        <v>46</v>
      </c>
      <c r="X55" s="764">
        <v>44962</v>
      </c>
      <c r="Y55" s="765"/>
      <c r="Z55" s="766"/>
      <c r="AA55" s="380" t="s">
        <v>47</v>
      </c>
      <c r="AB55" s="764">
        <v>44948</v>
      </c>
      <c r="AC55" s="765"/>
      <c r="AD55" s="766"/>
      <c r="AE55" s="380" t="s">
        <v>46</v>
      </c>
      <c r="AF55" s="772">
        <v>44983</v>
      </c>
      <c r="AG55" s="773"/>
      <c r="AH55" s="774"/>
      <c r="AI55" s="380" t="s">
        <v>47</v>
      </c>
      <c r="AJ55" s="764">
        <v>44731</v>
      </c>
      <c r="AK55" s="765"/>
      <c r="AL55" s="766"/>
      <c r="AM55" s="411"/>
      <c r="AN55" s="412"/>
      <c r="AO55" s="412"/>
      <c r="AP55" s="413"/>
      <c r="AQ55" s="18">
        <v>35</v>
      </c>
      <c r="AR55" s="19">
        <f t="shared" si="8"/>
        <v>4</v>
      </c>
      <c r="AS55" s="21">
        <f t="shared" si="9"/>
        <v>0.55555555555555558</v>
      </c>
    </row>
    <row r="56" spans="1:45" ht="26.25" customHeight="1">
      <c r="A56" s="22"/>
      <c r="B56" s="58"/>
      <c r="C56" s="396"/>
      <c r="D56" s="397"/>
      <c r="E56" s="397"/>
      <c r="F56" s="397"/>
      <c r="G56" s="396"/>
      <c r="H56" s="397"/>
      <c r="I56" s="397"/>
      <c r="J56" s="397"/>
      <c r="K56" s="396"/>
      <c r="L56" s="397"/>
      <c r="M56" s="397"/>
      <c r="N56" s="397"/>
      <c r="O56" s="396"/>
      <c r="P56" s="397"/>
      <c r="Q56" s="397"/>
      <c r="R56" s="397"/>
      <c r="S56" s="396"/>
      <c r="T56" s="397"/>
      <c r="U56" s="397"/>
      <c r="V56" s="397"/>
      <c r="W56" s="396"/>
      <c r="X56" s="397"/>
      <c r="Y56" s="397"/>
      <c r="Z56" s="397"/>
      <c r="AA56" s="396"/>
      <c r="AB56" s="397"/>
      <c r="AC56" s="397"/>
      <c r="AD56" s="397"/>
      <c r="AE56" s="396"/>
      <c r="AF56" s="397"/>
      <c r="AG56" s="397"/>
      <c r="AH56" s="397"/>
      <c r="AI56" s="396"/>
      <c r="AJ56" s="397"/>
      <c r="AK56" s="397"/>
      <c r="AL56" s="397"/>
      <c r="AM56" s="64"/>
      <c r="AN56" s="388"/>
      <c r="AO56" s="388"/>
      <c r="AP56" s="388"/>
      <c r="AQ56" s="13"/>
      <c r="AR56" s="62">
        <f>SUM(AR46:AR55)/2</f>
        <v>20</v>
      </c>
      <c r="AS56" s="24">
        <f>1-AR56/((COUNTA(C$45:AP$45)-1)*(COUNTA(C$45:AP$45))/2)</f>
        <v>0.55555555555555558</v>
      </c>
    </row>
    <row r="57" spans="1:45" ht="26.25" customHeight="1">
      <c r="A57" s="17" t="s">
        <v>39</v>
      </c>
      <c r="B57" s="54" t="s">
        <v>56</v>
      </c>
      <c r="C57" s="780" t="s">
        <v>63</v>
      </c>
      <c r="D57" s="781"/>
      <c r="E57" s="781"/>
      <c r="F57" s="782"/>
      <c r="G57" s="780" t="s">
        <v>30</v>
      </c>
      <c r="H57" s="781"/>
      <c r="I57" s="781"/>
      <c r="J57" s="782"/>
      <c r="K57" s="780" t="s">
        <v>100</v>
      </c>
      <c r="L57" s="781"/>
      <c r="M57" s="781"/>
      <c r="N57" s="782"/>
      <c r="O57" s="780" t="s">
        <v>101</v>
      </c>
      <c r="P57" s="781"/>
      <c r="Q57" s="781"/>
      <c r="R57" s="782"/>
      <c r="S57" s="780" t="s">
        <v>61</v>
      </c>
      <c r="T57" s="781"/>
      <c r="U57" s="781"/>
      <c r="V57" s="782"/>
      <c r="W57" s="780" t="s">
        <v>57</v>
      </c>
      <c r="X57" s="781"/>
      <c r="Y57" s="781"/>
      <c r="Z57" s="782"/>
      <c r="AA57" s="780" t="s">
        <v>23</v>
      </c>
      <c r="AB57" s="781"/>
      <c r="AC57" s="781"/>
      <c r="AD57" s="782"/>
      <c r="AE57" s="780" t="s">
        <v>102</v>
      </c>
      <c r="AF57" s="781"/>
      <c r="AG57" s="781"/>
      <c r="AH57" s="782"/>
      <c r="AI57" s="767" t="s">
        <v>22</v>
      </c>
      <c r="AJ57" s="768"/>
      <c r="AK57" s="768"/>
      <c r="AL57" s="768"/>
      <c r="AM57" s="399"/>
      <c r="AN57" s="388"/>
      <c r="AO57" s="388"/>
      <c r="AP57" s="388"/>
      <c r="AQ57" s="18"/>
      <c r="AR57" s="25" t="s">
        <v>45</v>
      </c>
      <c r="AS57" s="25" t="s">
        <v>78</v>
      </c>
    </row>
    <row r="58" spans="1:45" ht="26.25" customHeight="1">
      <c r="A58" s="20">
        <v>61</v>
      </c>
      <c r="B58" s="56" t="s">
        <v>784</v>
      </c>
      <c r="C58" s="416"/>
      <c r="D58" s="417"/>
      <c r="E58" s="417"/>
      <c r="F58" s="418"/>
      <c r="G58" s="419" t="s">
        <v>46</v>
      </c>
      <c r="H58" s="764">
        <v>44962</v>
      </c>
      <c r="I58" s="765"/>
      <c r="J58" s="766"/>
      <c r="K58" s="420" t="s">
        <v>47</v>
      </c>
      <c r="L58" s="769">
        <v>44955</v>
      </c>
      <c r="M58" s="770"/>
      <c r="N58" s="771"/>
      <c r="O58" s="419" t="s">
        <v>46</v>
      </c>
      <c r="P58" s="760">
        <v>44724</v>
      </c>
      <c r="Q58" s="761"/>
      <c r="R58" s="762"/>
      <c r="S58" s="419" t="s">
        <v>47</v>
      </c>
      <c r="T58" s="760">
        <v>44696</v>
      </c>
      <c r="U58" s="761"/>
      <c r="V58" s="762"/>
      <c r="W58" s="420" t="s">
        <v>46</v>
      </c>
      <c r="X58" s="760">
        <v>44808</v>
      </c>
      <c r="Y58" s="761"/>
      <c r="Z58" s="762"/>
      <c r="AA58" s="420" t="s">
        <v>46</v>
      </c>
      <c r="AB58" s="760">
        <v>44661</v>
      </c>
      <c r="AC58" s="761"/>
      <c r="AD58" s="762"/>
      <c r="AE58" s="420" t="s">
        <v>46</v>
      </c>
      <c r="AF58" s="764">
        <v>44980</v>
      </c>
      <c r="AG58" s="765"/>
      <c r="AH58" s="766"/>
      <c r="AI58" s="420" t="s">
        <v>47</v>
      </c>
      <c r="AJ58" s="760">
        <v>44863</v>
      </c>
      <c r="AK58" s="761"/>
      <c r="AL58" s="762"/>
      <c r="AM58" s="399"/>
      <c r="AN58" s="388"/>
      <c r="AO58" s="388"/>
      <c r="AP58" s="388"/>
      <c r="AQ58" s="18"/>
      <c r="AR58" s="19">
        <f>2*(COUNTA(C$57:AL$57)-1)-COUNTA(C58:AL58)</f>
        <v>0</v>
      </c>
      <c r="AS58" s="21">
        <f>1-(AR58/(COUNTA(C$57:AL$57)-1))</f>
        <v>1</v>
      </c>
    </row>
    <row r="59" spans="1:45" ht="26.25" customHeight="1">
      <c r="A59" s="20">
        <v>62</v>
      </c>
      <c r="B59" s="56" t="s">
        <v>780</v>
      </c>
      <c r="C59" s="419" t="s">
        <v>47</v>
      </c>
      <c r="D59" s="764">
        <v>44962</v>
      </c>
      <c r="E59" s="765"/>
      <c r="F59" s="766"/>
      <c r="G59" s="416"/>
      <c r="H59" s="417"/>
      <c r="I59" s="417"/>
      <c r="J59" s="418"/>
      <c r="K59" s="419" t="s">
        <v>46</v>
      </c>
      <c r="L59" s="810">
        <v>44808</v>
      </c>
      <c r="M59" s="811"/>
      <c r="N59" s="812"/>
      <c r="O59" s="419" t="s">
        <v>47</v>
      </c>
      <c r="P59" s="764">
        <v>44990</v>
      </c>
      <c r="Q59" s="765"/>
      <c r="R59" s="766"/>
      <c r="S59" s="419" t="s">
        <v>46</v>
      </c>
      <c r="T59" s="764">
        <v>44941</v>
      </c>
      <c r="U59" s="765"/>
      <c r="V59" s="766"/>
      <c r="W59" s="420" t="s">
        <v>47</v>
      </c>
      <c r="X59" s="760">
        <v>44717</v>
      </c>
      <c r="Y59" s="761"/>
      <c r="Z59" s="762"/>
      <c r="AA59" s="420" t="s">
        <v>46</v>
      </c>
      <c r="AB59" s="764">
        <v>44980</v>
      </c>
      <c r="AC59" s="765"/>
      <c r="AD59" s="766"/>
      <c r="AE59" s="420" t="s">
        <v>47</v>
      </c>
      <c r="AF59" s="760">
        <v>44836</v>
      </c>
      <c r="AG59" s="761"/>
      <c r="AH59" s="762"/>
      <c r="AI59" s="420" t="s">
        <v>46</v>
      </c>
      <c r="AJ59" s="760">
        <v>44696</v>
      </c>
      <c r="AK59" s="761"/>
      <c r="AL59" s="762"/>
      <c r="AM59" s="399"/>
      <c r="AN59" s="388"/>
      <c r="AO59" s="388"/>
      <c r="AP59" s="388"/>
      <c r="AQ59" s="18"/>
      <c r="AR59" s="19">
        <f t="shared" ref="AR59:AR66" si="10">2*(COUNTA(C$57:AL$57)-1)-COUNTA(C59:AL59)</f>
        <v>0</v>
      </c>
      <c r="AS59" s="21">
        <f t="shared" ref="AS59:AS66" si="11">1-(AR59/(COUNTA(C$57:AL$57)-1))</f>
        <v>1</v>
      </c>
    </row>
    <row r="60" spans="1:45" ht="26.25" customHeight="1">
      <c r="A60" s="20">
        <v>63</v>
      </c>
      <c r="B60" s="56" t="s">
        <v>782</v>
      </c>
      <c r="C60" s="419" t="s">
        <v>46</v>
      </c>
      <c r="D60" s="769">
        <v>44955</v>
      </c>
      <c r="E60" s="770"/>
      <c r="F60" s="771"/>
      <c r="G60" s="419" t="s">
        <v>47</v>
      </c>
      <c r="H60" s="810">
        <v>44808</v>
      </c>
      <c r="I60" s="811"/>
      <c r="J60" s="812"/>
      <c r="K60" s="416"/>
      <c r="L60" s="417"/>
      <c r="M60" s="417"/>
      <c r="N60" s="418"/>
      <c r="O60" s="419" t="s">
        <v>46</v>
      </c>
      <c r="P60" s="760">
        <v>44863</v>
      </c>
      <c r="Q60" s="761"/>
      <c r="R60" s="762"/>
      <c r="S60" s="419" t="s">
        <v>47</v>
      </c>
      <c r="T60" s="764">
        <v>44980</v>
      </c>
      <c r="U60" s="765"/>
      <c r="V60" s="766"/>
      <c r="W60" s="420" t="s">
        <v>46</v>
      </c>
      <c r="X60" s="764">
        <v>44948</v>
      </c>
      <c r="Y60" s="765"/>
      <c r="Z60" s="766"/>
      <c r="AA60" s="420" t="s">
        <v>47</v>
      </c>
      <c r="AB60" s="760">
        <v>44717</v>
      </c>
      <c r="AC60" s="761"/>
      <c r="AD60" s="762"/>
      <c r="AE60" s="420" t="s">
        <v>46</v>
      </c>
      <c r="AF60" s="760">
        <v>44752</v>
      </c>
      <c r="AG60" s="761"/>
      <c r="AH60" s="762"/>
      <c r="AI60" s="420" t="s">
        <v>46</v>
      </c>
      <c r="AJ60" s="763">
        <v>44661</v>
      </c>
      <c r="AK60" s="763"/>
      <c r="AL60" s="763"/>
      <c r="AM60" s="399"/>
      <c r="AN60" s="388"/>
      <c r="AO60" s="388"/>
      <c r="AP60" s="388"/>
      <c r="AQ60" s="18"/>
      <c r="AR60" s="19">
        <f t="shared" si="10"/>
        <v>0</v>
      </c>
      <c r="AS60" s="21">
        <f t="shared" si="11"/>
        <v>1</v>
      </c>
    </row>
    <row r="61" spans="1:45" ht="26.25" customHeight="1">
      <c r="A61" s="20">
        <v>64</v>
      </c>
      <c r="B61" s="56" t="s">
        <v>36</v>
      </c>
      <c r="C61" s="419" t="s">
        <v>47</v>
      </c>
      <c r="D61" s="760">
        <v>44724</v>
      </c>
      <c r="E61" s="761"/>
      <c r="F61" s="762"/>
      <c r="G61" s="419" t="s">
        <v>46</v>
      </c>
      <c r="H61" s="764">
        <v>44990</v>
      </c>
      <c r="I61" s="765"/>
      <c r="J61" s="766"/>
      <c r="K61" s="420" t="s">
        <v>47</v>
      </c>
      <c r="L61" s="760">
        <v>44863</v>
      </c>
      <c r="M61" s="761"/>
      <c r="N61" s="762"/>
      <c r="O61" s="416"/>
      <c r="P61" s="417"/>
      <c r="Q61" s="417"/>
      <c r="R61" s="418"/>
      <c r="S61" s="419" t="s">
        <v>46</v>
      </c>
      <c r="T61" s="769">
        <v>44969</v>
      </c>
      <c r="U61" s="770"/>
      <c r="V61" s="771"/>
      <c r="W61" s="420" t="s">
        <v>47</v>
      </c>
      <c r="X61" s="764">
        <v>44941</v>
      </c>
      <c r="Y61" s="765"/>
      <c r="Z61" s="766"/>
      <c r="AA61" s="420" t="s">
        <v>46</v>
      </c>
      <c r="AB61" s="760">
        <v>44794</v>
      </c>
      <c r="AC61" s="761"/>
      <c r="AD61" s="762"/>
      <c r="AE61" s="420" t="s">
        <v>47</v>
      </c>
      <c r="AF61" s="763">
        <v>44680</v>
      </c>
      <c r="AG61" s="763"/>
      <c r="AH61" s="763"/>
      <c r="AI61" s="420" t="s">
        <v>46</v>
      </c>
      <c r="AJ61" s="764">
        <v>44980</v>
      </c>
      <c r="AK61" s="765"/>
      <c r="AL61" s="766"/>
      <c r="AM61" s="399"/>
      <c r="AN61" s="388"/>
      <c r="AO61" s="388"/>
      <c r="AP61" s="388"/>
      <c r="AQ61" s="18"/>
      <c r="AR61" s="19">
        <f t="shared" si="10"/>
        <v>0</v>
      </c>
      <c r="AS61" s="21">
        <f t="shared" si="11"/>
        <v>1</v>
      </c>
    </row>
    <row r="62" spans="1:45" ht="26.25" customHeight="1">
      <c r="A62" s="20">
        <v>65</v>
      </c>
      <c r="B62" s="56" t="s">
        <v>783</v>
      </c>
      <c r="C62" s="419" t="s">
        <v>46</v>
      </c>
      <c r="D62" s="760">
        <v>44696</v>
      </c>
      <c r="E62" s="761"/>
      <c r="F62" s="762"/>
      <c r="G62" s="419" t="s">
        <v>47</v>
      </c>
      <c r="H62" s="764">
        <v>44941</v>
      </c>
      <c r="I62" s="765"/>
      <c r="J62" s="766"/>
      <c r="K62" s="420" t="s">
        <v>46</v>
      </c>
      <c r="L62" s="764">
        <v>44980</v>
      </c>
      <c r="M62" s="765"/>
      <c r="N62" s="766"/>
      <c r="O62" s="419" t="s">
        <v>47</v>
      </c>
      <c r="P62" s="769">
        <v>44969</v>
      </c>
      <c r="Q62" s="770"/>
      <c r="R62" s="771"/>
      <c r="S62" s="416"/>
      <c r="T62" s="417"/>
      <c r="U62" s="417"/>
      <c r="V62" s="418"/>
      <c r="W62" s="419" t="s">
        <v>46</v>
      </c>
      <c r="X62" s="760">
        <v>44794</v>
      </c>
      <c r="Y62" s="761"/>
      <c r="Z62" s="762"/>
      <c r="AA62" s="419" t="s">
        <v>47</v>
      </c>
      <c r="AB62" s="764">
        <v>44990</v>
      </c>
      <c r="AC62" s="765"/>
      <c r="AD62" s="766"/>
      <c r="AE62" s="420" t="s">
        <v>46</v>
      </c>
      <c r="AF62" s="760">
        <v>44724</v>
      </c>
      <c r="AG62" s="761"/>
      <c r="AH62" s="762"/>
      <c r="AI62" s="419" t="s">
        <v>47</v>
      </c>
      <c r="AJ62" s="760">
        <v>44836</v>
      </c>
      <c r="AK62" s="761"/>
      <c r="AL62" s="762"/>
      <c r="AM62" s="399"/>
      <c r="AN62" s="388"/>
      <c r="AO62" s="388"/>
      <c r="AP62" s="388"/>
      <c r="AQ62" s="18"/>
      <c r="AR62" s="19">
        <f t="shared" si="10"/>
        <v>0</v>
      </c>
      <c r="AS62" s="21">
        <f t="shared" si="11"/>
        <v>1</v>
      </c>
    </row>
    <row r="63" spans="1:45" ht="26.25" customHeight="1">
      <c r="A63" s="20">
        <v>66</v>
      </c>
      <c r="B63" s="56" t="s">
        <v>57</v>
      </c>
      <c r="C63" s="419" t="s">
        <v>47</v>
      </c>
      <c r="D63" s="760">
        <v>44808</v>
      </c>
      <c r="E63" s="761"/>
      <c r="F63" s="762"/>
      <c r="G63" s="419" t="s">
        <v>46</v>
      </c>
      <c r="H63" s="760">
        <v>44717</v>
      </c>
      <c r="I63" s="761"/>
      <c r="J63" s="762"/>
      <c r="K63" s="420" t="s">
        <v>47</v>
      </c>
      <c r="L63" s="764">
        <v>44948</v>
      </c>
      <c r="M63" s="765"/>
      <c r="N63" s="766"/>
      <c r="O63" s="419" t="s">
        <v>46</v>
      </c>
      <c r="P63" s="764">
        <v>44941</v>
      </c>
      <c r="Q63" s="765"/>
      <c r="R63" s="766"/>
      <c r="S63" s="419" t="s">
        <v>47</v>
      </c>
      <c r="T63" s="760">
        <v>44794</v>
      </c>
      <c r="U63" s="761"/>
      <c r="V63" s="762"/>
      <c r="W63" s="416"/>
      <c r="X63" s="417"/>
      <c r="Y63" s="417"/>
      <c r="Z63" s="418"/>
      <c r="AA63" s="419" t="s">
        <v>46</v>
      </c>
      <c r="AB63" s="760">
        <v>44680</v>
      </c>
      <c r="AC63" s="761"/>
      <c r="AD63" s="762"/>
      <c r="AE63" s="420" t="s">
        <v>47</v>
      </c>
      <c r="AF63" s="764">
        <v>44955</v>
      </c>
      <c r="AG63" s="765"/>
      <c r="AH63" s="766"/>
      <c r="AI63" s="419" t="s">
        <v>46</v>
      </c>
      <c r="AJ63" s="763">
        <v>44752</v>
      </c>
      <c r="AK63" s="763"/>
      <c r="AL63" s="763"/>
      <c r="AM63" s="399"/>
      <c r="AN63" s="388"/>
      <c r="AO63" s="388"/>
      <c r="AP63" s="388"/>
      <c r="AQ63" s="18"/>
      <c r="AR63" s="19">
        <f t="shared" si="10"/>
        <v>0</v>
      </c>
      <c r="AS63" s="21">
        <f t="shared" si="11"/>
        <v>1</v>
      </c>
    </row>
    <row r="64" spans="1:45" ht="26.25" customHeight="1">
      <c r="A64" s="20">
        <v>67</v>
      </c>
      <c r="B64" s="56" t="s">
        <v>37</v>
      </c>
      <c r="C64" s="419" t="s">
        <v>47</v>
      </c>
      <c r="D64" s="760">
        <v>44661</v>
      </c>
      <c r="E64" s="761"/>
      <c r="F64" s="762"/>
      <c r="G64" s="420" t="s">
        <v>47</v>
      </c>
      <c r="H64" s="764">
        <v>44980</v>
      </c>
      <c r="I64" s="765"/>
      <c r="J64" s="766"/>
      <c r="K64" s="420" t="s">
        <v>46</v>
      </c>
      <c r="L64" s="760">
        <v>44717</v>
      </c>
      <c r="M64" s="761"/>
      <c r="N64" s="762"/>
      <c r="O64" s="420" t="s">
        <v>47</v>
      </c>
      <c r="P64" s="760">
        <v>44794</v>
      </c>
      <c r="Q64" s="761"/>
      <c r="R64" s="762"/>
      <c r="S64" s="420" t="s">
        <v>46</v>
      </c>
      <c r="T64" s="764">
        <v>44990</v>
      </c>
      <c r="U64" s="765"/>
      <c r="V64" s="766"/>
      <c r="W64" s="420" t="s">
        <v>47</v>
      </c>
      <c r="X64" s="760">
        <v>44680</v>
      </c>
      <c r="Y64" s="761"/>
      <c r="Z64" s="762"/>
      <c r="AA64" s="416"/>
      <c r="AB64" s="417"/>
      <c r="AC64" s="417"/>
      <c r="AD64" s="418"/>
      <c r="AE64" s="419" t="s">
        <v>46</v>
      </c>
      <c r="AF64" s="764">
        <v>44969</v>
      </c>
      <c r="AG64" s="765"/>
      <c r="AH64" s="766"/>
      <c r="AI64" s="420" t="s">
        <v>47</v>
      </c>
      <c r="AJ64" s="764">
        <v>44948</v>
      </c>
      <c r="AK64" s="765"/>
      <c r="AL64" s="766"/>
      <c r="AM64" s="399"/>
      <c r="AN64" s="388"/>
      <c r="AO64" s="388"/>
      <c r="AP64" s="388"/>
      <c r="AQ64" s="18"/>
      <c r="AR64" s="19">
        <f t="shared" si="10"/>
        <v>0</v>
      </c>
      <c r="AS64" s="21">
        <f t="shared" si="11"/>
        <v>1</v>
      </c>
    </row>
    <row r="65" spans="1:45" ht="26.25" customHeight="1">
      <c r="A65" s="20">
        <v>68</v>
      </c>
      <c r="B65" s="56" t="s">
        <v>778</v>
      </c>
      <c r="C65" s="419" t="s">
        <v>47</v>
      </c>
      <c r="D65" s="764">
        <v>44980</v>
      </c>
      <c r="E65" s="765"/>
      <c r="F65" s="766"/>
      <c r="G65" s="420" t="s">
        <v>46</v>
      </c>
      <c r="H65" s="760">
        <v>44836</v>
      </c>
      <c r="I65" s="761"/>
      <c r="J65" s="762"/>
      <c r="K65" s="420" t="s">
        <v>47</v>
      </c>
      <c r="L65" s="760">
        <v>44752</v>
      </c>
      <c r="M65" s="761"/>
      <c r="N65" s="762"/>
      <c r="O65" s="420" t="s">
        <v>46</v>
      </c>
      <c r="P65" s="763">
        <v>44680</v>
      </c>
      <c r="Q65" s="763"/>
      <c r="R65" s="763"/>
      <c r="S65" s="420" t="s">
        <v>47</v>
      </c>
      <c r="T65" s="760">
        <v>44724</v>
      </c>
      <c r="U65" s="761"/>
      <c r="V65" s="762"/>
      <c r="W65" s="420" t="s">
        <v>46</v>
      </c>
      <c r="X65" s="764">
        <v>44955</v>
      </c>
      <c r="Y65" s="765"/>
      <c r="Z65" s="766"/>
      <c r="AA65" s="419" t="s">
        <v>47</v>
      </c>
      <c r="AB65" s="764">
        <v>44969</v>
      </c>
      <c r="AC65" s="765"/>
      <c r="AD65" s="766"/>
      <c r="AE65" s="416"/>
      <c r="AF65" s="417"/>
      <c r="AG65" s="417"/>
      <c r="AH65" s="418"/>
      <c r="AI65" s="419" t="s">
        <v>46</v>
      </c>
      <c r="AJ65" s="764">
        <v>44962</v>
      </c>
      <c r="AK65" s="765"/>
      <c r="AL65" s="766"/>
      <c r="AM65" s="399"/>
      <c r="AN65" s="388"/>
      <c r="AO65" s="388"/>
      <c r="AP65" s="388"/>
      <c r="AQ65" s="18"/>
      <c r="AR65" s="19">
        <f t="shared" si="10"/>
        <v>0</v>
      </c>
      <c r="AS65" s="21">
        <f t="shared" si="11"/>
        <v>1</v>
      </c>
    </row>
    <row r="66" spans="1:45" ht="27.75" customHeight="1">
      <c r="A66" s="20">
        <v>69</v>
      </c>
      <c r="B66" s="56" t="s">
        <v>777</v>
      </c>
      <c r="C66" s="419" t="s">
        <v>46</v>
      </c>
      <c r="D66" s="760">
        <v>44863</v>
      </c>
      <c r="E66" s="761"/>
      <c r="F66" s="762"/>
      <c r="G66" s="420" t="s">
        <v>47</v>
      </c>
      <c r="H66" s="760">
        <v>44696</v>
      </c>
      <c r="I66" s="761"/>
      <c r="J66" s="762"/>
      <c r="K66" s="420" t="s">
        <v>47</v>
      </c>
      <c r="L66" s="763">
        <v>44661</v>
      </c>
      <c r="M66" s="763"/>
      <c r="N66" s="763"/>
      <c r="O66" s="420" t="s">
        <v>47</v>
      </c>
      <c r="P66" s="764">
        <v>44980</v>
      </c>
      <c r="Q66" s="765"/>
      <c r="R66" s="766"/>
      <c r="S66" s="420" t="s">
        <v>46</v>
      </c>
      <c r="T66" s="760">
        <v>44836</v>
      </c>
      <c r="U66" s="761"/>
      <c r="V66" s="762"/>
      <c r="W66" s="420" t="s">
        <v>47</v>
      </c>
      <c r="X66" s="763">
        <v>44752</v>
      </c>
      <c r="Y66" s="763"/>
      <c r="Z66" s="763"/>
      <c r="AA66" s="420" t="s">
        <v>46</v>
      </c>
      <c r="AB66" s="764">
        <v>44948</v>
      </c>
      <c r="AC66" s="765"/>
      <c r="AD66" s="766"/>
      <c r="AE66" s="420" t="s">
        <v>47</v>
      </c>
      <c r="AF66" s="764">
        <v>44962</v>
      </c>
      <c r="AG66" s="765"/>
      <c r="AH66" s="766"/>
      <c r="AI66" s="416"/>
      <c r="AJ66" s="417"/>
      <c r="AK66" s="417"/>
      <c r="AL66" s="418"/>
      <c r="AM66" s="399">
        <v>36</v>
      </c>
      <c r="AN66" s="388"/>
      <c r="AO66" s="388"/>
      <c r="AP66" s="388"/>
      <c r="AQ66" s="18"/>
      <c r="AR66" s="19">
        <f t="shared" si="10"/>
        <v>0</v>
      </c>
      <c r="AS66" s="21">
        <f t="shared" si="11"/>
        <v>1</v>
      </c>
    </row>
    <row r="67" spans="1:45" ht="26.25" customHeight="1" thickBot="1">
      <c r="A67" s="28"/>
      <c r="B67" s="60"/>
      <c r="C67" s="410"/>
      <c r="D67" s="421"/>
      <c r="E67" s="421"/>
      <c r="F67" s="421"/>
      <c r="G67" s="410"/>
      <c r="H67" s="421"/>
      <c r="I67" s="421"/>
      <c r="J67" s="421"/>
      <c r="K67" s="410"/>
      <c r="L67" s="421"/>
      <c r="M67" s="421"/>
      <c r="N67" s="421"/>
      <c r="O67" s="410"/>
      <c r="P67" s="421"/>
      <c r="Q67" s="421"/>
      <c r="R67" s="421"/>
      <c r="S67" s="410"/>
      <c r="T67" s="421"/>
      <c r="U67" s="421"/>
      <c r="V67" s="421"/>
      <c r="W67" s="410"/>
      <c r="X67" s="421"/>
      <c r="Y67" s="421"/>
      <c r="Z67" s="421"/>
      <c r="AA67" s="410"/>
      <c r="AB67" s="421"/>
      <c r="AC67" s="421"/>
      <c r="AD67" s="421"/>
      <c r="AE67" s="410"/>
      <c r="AF67" s="421"/>
      <c r="AG67" s="421"/>
      <c r="AH67" s="421"/>
      <c r="AI67" s="410"/>
      <c r="AJ67" s="421"/>
      <c r="AK67" s="421"/>
      <c r="AL67" s="421"/>
      <c r="AM67" s="64"/>
      <c r="AN67" s="388"/>
      <c r="AO67" s="388"/>
      <c r="AP67" s="388"/>
      <c r="AQ67" s="29"/>
      <c r="AR67" s="30">
        <f>SUM(AR57:AR66)/2</f>
        <v>0</v>
      </c>
      <c r="AS67" s="24">
        <f>1-AR67/36</f>
        <v>1</v>
      </c>
    </row>
    <row r="68" spans="1:45" ht="26.25" customHeight="1" thickBot="1">
      <c r="A68" s="13"/>
      <c r="B68" s="61"/>
      <c r="C68" s="64"/>
      <c r="D68" s="388"/>
      <c r="E68" s="388"/>
      <c r="F68" s="388"/>
      <c r="G68" s="64"/>
      <c r="H68" s="388"/>
      <c r="I68" s="388"/>
      <c r="J68" s="388"/>
      <c r="K68" s="64"/>
      <c r="L68" s="388"/>
      <c r="M68" s="388"/>
      <c r="N68" s="388"/>
      <c r="O68" s="64"/>
      <c r="P68" s="388"/>
      <c r="Q68" s="388"/>
      <c r="R68" s="388"/>
      <c r="S68" s="64"/>
      <c r="T68" s="388"/>
      <c r="U68" s="388"/>
      <c r="V68" s="388"/>
      <c r="W68" s="64"/>
      <c r="X68" s="388"/>
      <c r="Y68" s="388"/>
      <c r="Z68" s="388"/>
      <c r="AA68" s="64"/>
      <c r="AB68" s="388"/>
      <c r="AC68" s="388"/>
      <c r="AD68" s="388"/>
      <c r="AE68" s="64"/>
      <c r="AF68" s="388"/>
      <c r="AG68" s="388"/>
      <c r="AH68" s="388"/>
      <c r="AI68" s="64"/>
      <c r="AJ68" s="388"/>
      <c r="AK68" s="388"/>
      <c r="AL68" s="388"/>
      <c r="AM68" s="758" t="s">
        <v>59</v>
      </c>
      <c r="AN68" s="759"/>
      <c r="AO68" s="759"/>
      <c r="AP68" s="759"/>
      <c r="AQ68" s="50"/>
      <c r="AR68" s="31">
        <f>AR11+AR21+AR32+AR44+AR56+AR67</f>
        <v>48</v>
      </c>
    </row>
  </sheetData>
  <mergeCells count="486">
    <mergeCell ref="AF66:AH66"/>
    <mergeCell ref="D65:F65"/>
    <mergeCell ref="H65:J65"/>
    <mergeCell ref="L65:N65"/>
    <mergeCell ref="P65:R65"/>
    <mergeCell ref="T65:V65"/>
    <mergeCell ref="X65:Z65"/>
    <mergeCell ref="AF64:AH64"/>
    <mergeCell ref="AJ64:AL64"/>
    <mergeCell ref="T64:V64"/>
    <mergeCell ref="X64:Z64"/>
    <mergeCell ref="D63:F63"/>
    <mergeCell ref="H63:J63"/>
    <mergeCell ref="L63:N63"/>
    <mergeCell ref="P63:R63"/>
    <mergeCell ref="T63:V63"/>
    <mergeCell ref="AB63:AD63"/>
    <mergeCell ref="AB65:AD65"/>
    <mergeCell ref="AJ65:AL65"/>
    <mergeCell ref="AF60:AH60"/>
    <mergeCell ref="AJ60:AL60"/>
    <mergeCell ref="D62:F62"/>
    <mergeCell ref="H62:J62"/>
    <mergeCell ref="L62:N62"/>
    <mergeCell ref="P62:R62"/>
    <mergeCell ref="X62:Z62"/>
    <mergeCell ref="AB62:AD62"/>
    <mergeCell ref="AF62:AH62"/>
    <mergeCell ref="AJ62:AL62"/>
    <mergeCell ref="AF63:AH63"/>
    <mergeCell ref="AJ63:AL63"/>
    <mergeCell ref="D64:F64"/>
    <mergeCell ref="H64:J64"/>
    <mergeCell ref="L64:N64"/>
    <mergeCell ref="P64:R64"/>
    <mergeCell ref="D59:F59"/>
    <mergeCell ref="L59:N59"/>
    <mergeCell ref="P59:R59"/>
    <mergeCell ref="T59:V59"/>
    <mergeCell ref="X59:Z59"/>
    <mergeCell ref="AB59:AD59"/>
    <mergeCell ref="AF61:AH61"/>
    <mergeCell ref="AJ61:AL61"/>
    <mergeCell ref="D61:F61"/>
    <mergeCell ref="H61:J61"/>
    <mergeCell ref="L61:N61"/>
    <mergeCell ref="T61:V61"/>
    <mergeCell ref="X61:Z61"/>
    <mergeCell ref="AB61:AD61"/>
    <mergeCell ref="AF59:AH59"/>
    <mergeCell ref="AJ59:AL59"/>
    <mergeCell ref="D60:F60"/>
    <mergeCell ref="H60:J60"/>
    <mergeCell ref="P60:R60"/>
    <mergeCell ref="T60:V60"/>
    <mergeCell ref="X60:Z60"/>
    <mergeCell ref="AB60:AD60"/>
    <mergeCell ref="AN53:AP53"/>
    <mergeCell ref="AJ55:AL55"/>
    <mergeCell ref="AN46:AP46"/>
    <mergeCell ref="AN47:AP47"/>
    <mergeCell ref="AN49:AP49"/>
    <mergeCell ref="AN51:AP51"/>
    <mergeCell ref="AN52:AP52"/>
    <mergeCell ref="AN54:AP54"/>
    <mergeCell ref="AJ48:AL48"/>
    <mergeCell ref="AJ50:AL50"/>
    <mergeCell ref="AJ53:AL53"/>
    <mergeCell ref="AJ4:AL4"/>
    <mergeCell ref="AF3:AH3"/>
    <mergeCell ref="AF4:AH4"/>
    <mergeCell ref="AB3:AD3"/>
    <mergeCell ref="AB4:AD4"/>
    <mergeCell ref="C2:F2"/>
    <mergeCell ref="G2:J2"/>
    <mergeCell ref="K2:N2"/>
    <mergeCell ref="O2:R2"/>
    <mergeCell ref="S2:V2"/>
    <mergeCell ref="X3:Z3"/>
    <mergeCell ref="P4:R4"/>
    <mergeCell ref="T3:V3"/>
    <mergeCell ref="W2:Z2"/>
    <mergeCell ref="AA2:AD2"/>
    <mergeCell ref="AE2:AH2"/>
    <mergeCell ref="AI2:AL2"/>
    <mergeCell ref="H3:J3"/>
    <mergeCell ref="L3:N3"/>
    <mergeCell ref="P3:R3"/>
    <mergeCell ref="AJ3:AL3"/>
    <mergeCell ref="D4:F4"/>
    <mergeCell ref="L4:N4"/>
    <mergeCell ref="T4:V4"/>
    <mergeCell ref="AM45:AP45"/>
    <mergeCell ref="X9:Z9"/>
    <mergeCell ref="AF9:AH9"/>
    <mergeCell ref="AJ9:AL9"/>
    <mergeCell ref="D8:F8"/>
    <mergeCell ref="D7:F7"/>
    <mergeCell ref="AF7:AH7"/>
    <mergeCell ref="AJ7:AL7"/>
    <mergeCell ref="T8:V8"/>
    <mergeCell ref="AB8:AD8"/>
    <mergeCell ref="AF8:AH8"/>
    <mergeCell ref="AJ8:AL8"/>
    <mergeCell ref="H7:J7"/>
    <mergeCell ref="L7:N7"/>
    <mergeCell ref="X7:Z7"/>
    <mergeCell ref="AB7:AD7"/>
    <mergeCell ref="P7:R7"/>
    <mergeCell ref="C12:F12"/>
    <mergeCell ref="G12:J12"/>
    <mergeCell ref="H10:J10"/>
    <mergeCell ref="AB10:AD10"/>
    <mergeCell ref="D10:F10"/>
    <mergeCell ref="H13:J13"/>
    <mergeCell ref="L13:N13"/>
    <mergeCell ref="AJ5:AL5"/>
    <mergeCell ref="D6:F6"/>
    <mergeCell ref="X6:Z6"/>
    <mergeCell ref="AB6:AD6"/>
    <mergeCell ref="AF6:AH6"/>
    <mergeCell ref="AJ6:AL6"/>
    <mergeCell ref="D5:F5"/>
    <mergeCell ref="H5:J5"/>
    <mergeCell ref="T5:V5"/>
    <mergeCell ref="AB5:AD5"/>
    <mergeCell ref="H6:J6"/>
    <mergeCell ref="AF5:AH5"/>
    <mergeCell ref="X5:Z5"/>
    <mergeCell ref="L6:N6"/>
    <mergeCell ref="P5:R5"/>
    <mergeCell ref="T6:V6"/>
    <mergeCell ref="X4:Z4"/>
    <mergeCell ref="P13:R13"/>
    <mergeCell ref="T13:V13"/>
    <mergeCell ref="X13:Z13"/>
    <mergeCell ref="AB13:AD13"/>
    <mergeCell ref="W12:Z12"/>
    <mergeCell ref="AA12:AD12"/>
    <mergeCell ref="K12:N12"/>
    <mergeCell ref="O12:R12"/>
    <mergeCell ref="S12:V12"/>
    <mergeCell ref="AJ14:AL14"/>
    <mergeCell ref="AF13:AH13"/>
    <mergeCell ref="D9:F9"/>
    <mergeCell ref="H9:J9"/>
    <mergeCell ref="L9:N9"/>
    <mergeCell ref="P9:R9"/>
    <mergeCell ref="T9:V9"/>
    <mergeCell ref="H8:J8"/>
    <mergeCell ref="P8:R8"/>
    <mergeCell ref="AE12:AH12"/>
    <mergeCell ref="L10:N10"/>
    <mergeCell ref="P10:R10"/>
    <mergeCell ref="T10:V10"/>
    <mergeCell ref="X10:Z10"/>
    <mergeCell ref="AJ13:AL13"/>
    <mergeCell ref="AJ10:AL10"/>
    <mergeCell ref="L8:N8"/>
    <mergeCell ref="D14:F14"/>
    <mergeCell ref="L14:N14"/>
    <mergeCell ref="P14:R14"/>
    <mergeCell ref="T14:V14"/>
    <mergeCell ref="X14:Z14"/>
    <mergeCell ref="AB14:AD14"/>
    <mergeCell ref="AF14:AH14"/>
    <mergeCell ref="D16:F16"/>
    <mergeCell ref="H16:J16"/>
    <mergeCell ref="T16:V16"/>
    <mergeCell ref="X16:Z16"/>
    <mergeCell ref="AB16:AD16"/>
    <mergeCell ref="AF16:AH16"/>
    <mergeCell ref="AJ16:AL16"/>
    <mergeCell ref="D15:F15"/>
    <mergeCell ref="H15:J15"/>
    <mergeCell ref="T15:V15"/>
    <mergeCell ref="X15:Z15"/>
    <mergeCell ref="AB15:AD15"/>
    <mergeCell ref="P15:R15"/>
    <mergeCell ref="L16:N16"/>
    <mergeCell ref="AF15:AH15"/>
    <mergeCell ref="AJ15:AL15"/>
    <mergeCell ref="D18:F18"/>
    <mergeCell ref="H18:J18"/>
    <mergeCell ref="L18:N18"/>
    <mergeCell ref="P18:R18"/>
    <mergeCell ref="AB18:AD18"/>
    <mergeCell ref="AF18:AH18"/>
    <mergeCell ref="AJ18:AL18"/>
    <mergeCell ref="D17:F17"/>
    <mergeCell ref="H17:J17"/>
    <mergeCell ref="L17:N17"/>
    <mergeCell ref="P17:R17"/>
    <mergeCell ref="AB17:AD17"/>
    <mergeCell ref="X17:Z17"/>
    <mergeCell ref="T18:V18"/>
    <mergeCell ref="AF17:AH17"/>
    <mergeCell ref="AJ17:AL17"/>
    <mergeCell ref="D20:F20"/>
    <mergeCell ref="H20:J20"/>
    <mergeCell ref="L20:N20"/>
    <mergeCell ref="P20:R20"/>
    <mergeCell ref="T20:V20"/>
    <mergeCell ref="X20:Z20"/>
    <mergeCell ref="AB20:AD20"/>
    <mergeCell ref="AJ20:AL20"/>
    <mergeCell ref="D19:F19"/>
    <mergeCell ref="H19:J19"/>
    <mergeCell ref="L19:N19"/>
    <mergeCell ref="P19:R19"/>
    <mergeCell ref="T19:V19"/>
    <mergeCell ref="X19:Z19"/>
    <mergeCell ref="AF19:AH19"/>
    <mergeCell ref="AJ19:AL19"/>
    <mergeCell ref="AB21:AD21"/>
    <mergeCell ref="AF21:AH21"/>
    <mergeCell ref="AJ21:AL21"/>
    <mergeCell ref="C22:F22"/>
    <mergeCell ref="G22:J22"/>
    <mergeCell ref="K22:N22"/>
    <mergeCell ref="O22:R22"/>
    <mergeCell ref="S22:V22"/>
    <mergeCell ref="W22:Z22"/>
    <mergeCell ref="AA22:AD22"/>
    <mergeCell ref="D21:F21"/>
    <mergeCell ref="H21:J21"/>
    <mergeCell ref="L21:N21"/>
    <mergeCell ref="P21:R21"/>
    <mergeCell ref="T21:V21"/>
    <mergeCell ref="X21:Z21"/>
    <mergeCell ref="AE22:AH22"/>
    <mergeCell ref="AI22:AL22"/>
    <mergeCell ref="H23:J23"/>
    <mergeCell ref="L23:N23"/>
    <mergeCell ref="P23:R23"/>
    <mergeCell ref="T23:V23"/>
    <mergeCell ref="X23:Z23"/>
    <mergeCell ref="AB23:AD23"/>
    <mergeCell ref="AF23:AH23"/>
    <mergeCell ref="AJ23:AL23"/>
    <mergeCell ref="AF24:AH24"/>
    <mergeCell ref="AJ24:AL24"/>
    <mergeCell ref="D25:F25"/>
    <mergeCell ref="H25:J25"/>
    <mergeCell ref="P25:R25"/>
    <mergeCell ref="T25:V25"/>
    <mergeCell ref="X25:Z25"/>
    <mergeCell ref="AB25:AD25"/>
    <mergeCell ref="AF25:AH25"/>
    <mergeCell ref="AJ25:AL25"/>
    <mergeCell ref="D24:F24"/>
    <mergeCell ref="L24:N24"/>
    <mergeCell ref="P24:R24"/>
    <mergeCell ref="T24:V24"/>
    <mergeCell ref="X24:Z24"/>
    <mergeCell ref="AB24:AD24"/>
    <mergeCell ref="AJ30:AL30"/>
    <mergeCell ref="D30:F30"/>
    <mergeCell ref="H30:J30"/>
    <mergeCell ref="L30:N30"/>
    <mergeCell ref="P30:R30"/>
    <mergeCell ref="T30:V30"/>
    <mergeCell ref="X30:Z30"/>
    <mergeCell ref="AF26:AH26"/>
    <mergeCell ref="AJ26:AL26"/>
    <mergeCell ref="D27:F27"/>
    <mergeCell ref="H27:J27"/>
    <mergeCell ref="L27:N27"/>
    <mergeCell ref="P27:R27"/>
    <mergeCell ref="X27:Z27"/>
    <mergeCell ref="AB27:AD27"/>
    <mergeCell ref="AF27:AH27"/>
    <mergeCell ref="AJ27:AL27"/>
    <mergeCell ref="D26:F26"/>
    <mergeCell ref="H26:J26"/>
    <mergeCell ref="L26:N26"/>
    <mergeCell ref="T26:V26"/>
    <mergeCell ref="X26:Z26"/>
    <mergeCell ref="AB26:AD26"/>
    <mergeCell ref="AF28:AH28"/>
    <mergeCell ref="AJ28:AL28"/>
    <mergeCell ref="D29:F29"/>
    <mergeCell ref="H29:J29"/>
    <mergeCell ref="L29:N29"/>
    <mergeCell ref="P29:R29"/>
    <mergeCell ref="T29:V29"/>
    <mergeCell ref="X29:Z29"/>
    <mergeCell ref="AF29:AH29"/>
    <mergeCell ref="AJ29:AL29"/>
    <mergeCell ref="D28:F28"/>
    <mergeCell ref="H28:J28"/>
    <mergeCell ref="L28:N28"/>
    <mergeCell ref="P28:R28"/>
    <mergeCell ref="T28:V28"/>
    <mergeCell ref="AB28:AD28"/>
    <mergeCell ref="H34:J34"/>
    <mergeCell ref="L34:N34"/>
    <mergeCell ref="P34:R34"/>
    <mergeCell ref="T34:V34"/>
    <mergeCell ref="AN34:AP34"/>
    <mergeCell ref="AJ32:AL32"/>
    <mergeCell ref="C33:F33"/>
    <mergeCell ref="G33:J33"/>
    <mergeCell ref="K33:N33"/>
    <mergeCell ref="O33:R33"/>
    <mergeCell ref="S33:V33"/>
    <mergeCell ref="AM33:AP33"/>
    <mergeCell ref="W33:Z33"/>
    <mergeCell ref="D32:F32"/>
    <mergeCell ref="H32:J32"/>
    <mergeCell ref="L32:N32"/>
    <mergeCell ref="P32:R32"/>
    <mergeCell ref="T32:V32"/>
    <mergeCell ref="X32:Z32"/>
    <mergeCell ref="AA33:AD33"/>
    <mergeCell ref="AE33:AH33"/>
    <mergeCell ref="AI33:AL33"/>
    <mergeCell ref="AB32:AD32"/>
    <mergeCell ref="AF32:AH32"/>
    <mergeCell ref="D36:F36"/>
    <mergeCell ref="H36:J36"/>
    <mergeCell ref="T36:V36"/>
    <mergeCell ref="AN36:AP36"/>
    <mergeCell ref="AJ36:AL36"/>
    <mergeCell ref="D35:F35"/>
    <mergeCell ref="L35:N35"/>
    <mergeCell ref="P35:R35"/>
    <mergeCell ref="T35:V35"/>
    <mergeCell ref="AN35:AP35"/>
    <mergeCell ref="AJ35:AL35"/>
    <mergeCell ref="AB36:AD36"/>
    <mergeCell ref="AJ37:AL37"/>
    <mergeCell ref="D38:F38"/>
    <mergeCell ref="H38:J38"/>
    <mergeCell ref="L38:N38"/>
    <mergeCell ref="P38:R38"/>
    <mergeCell ref="AN38:AP38"/>
    <mergeCell ref="D37:F37"/>
    <mergeCell ref="H37:J37"/>
    <mergeCell ref="T37:V37"/>
    <mergeCell ref="AB37:AD37"/>
    <mergeCell ref="X37:Z37"/>
    <mergeCell ref="AB38:AD38"/>
    <mergeCell ref="AF37:AH37"/>
    <mergeCell ref="H39:J39"/>
    <mergeCell ref="L39:N39"/>
    <mergeCell ref="P39:R39"/>
    <mergeCell ref="AN39:AP39"/>
    <mergeCell ref="AB39:AD39"/>
    <mergeCell ref="AF39:AH39"/>
    <mergeCell ref="AJ39:AL39"/>
    <mergeCell ref="D43:F43"/>
    <mergeCell ref="H43:J43"/>
    <mergeCell ref="L43:N43"/>
    <mergeCell ref="T43:V43"/>
    <mergeCell ref="X43:Z43"/>
    <mergeCell ref="AF43:AH43"/>
    <mergeCell ref="AJ43:AL43"/>
    <mergeCell ref="D41:F41"/>
    <mergeCell ref="P41:R41"/>
    <mergeCell ref="T41:V41"/>
    <mergeCell ref="AN41:AP41"/>
    <mergeCell ref="X41:Z41"/>
    <mergeCell ref="D40:F40"/>
    <mergeCell ref="L40:N40"/>
    <mergeCell ref="P40:R40"/>
    <mergeCell ref="T40:V40"/>
    <mergeCell ref="AB41:AD41"/>
    <mergeCell ref="AJ41:AL41"/>
    <mergeCell ref="H42:J42"/>
    <mergeCell ref="L42:N42"/>
    <mergeCell ref="P42:R42"/>
    <mergeCell ref="AN42:AP42"/>
    <mergeCell ref="X42:Z42"/>
    <mergeCell ref="AB42:AD42"/>
    <mergeCell ref="AF42:AH42"/>
    <mergeCell ref="X40:Z40"/>
    <mergeCell ref="AF40:AH40"/>
    <mergeCell ref="AJ40:AL40"/>
    <mergeCell ref="C45:F45"/>
    <mergeCell ref="G45:J45"/>
    <mergeCell ref="K45:N45"/>
    <mergeCell ref="O45:R45"/>
    <mergeCell ref="S45:V45"/>
    <mergeCell ref="W45:Z45"/>
    <mergeCell ref="AA45:AD45"/>
    <mergeCell ref="AE45:AH45"/>
    <mergeCell ref="AI45:AL45"/>
    <mergeCell ref="H46:J46"/>
    <mergeCell ref="L49:N49"/>
    <mergeCell ref="T49:V49"/>
    <mergeCell ref="AJ49:AL49"/>
    <mergeCell ref="D48:F48"/>
    <mergeCell ref="P48:R48"/>
    <mergeCell ref="T48:V48"/>
    <mergeCell ref="AF48:AH48"/>
    <mergeCell ref="AB49:AD49"/>
    <mergeCell ref="X48:Z48"/>
    <mergeCell ref="X49:Z49"/>
    <mergeCell ref="AB48:AD48"/>
    <mergeCell ref="H49:J49"/>
    <mergeCell ref="D47:F47"/>
    <mergeCell ref="P47:R47"/>
    <mergeCell ref="T47:V47"/>
    <mergeCell ref="AJ47:AL47"/>
    <mergeCell ref="L46:N46"/>
    <mergeCell ref="T46:V46"/>
    <mergeCell ref="AF46:AH46"/>
    <mergeCell ref="X46:Z46"/>
    <mergeCell ref="AB46:AD46"/>
    <mergeCell ref="AF47:AH47"/>
    <mergeCell ref="AB47:AD47"/>
    <mergeCell ref="D51:F51"/>
    <mergeCell ref="L51:N51"/>
    <mergeCell ref="P51:R51"/>
    <mergeCell ref="T51:V51"/>
    <mergeCell ref="AB51:AD51"/>
    <mergeCell ref="AJ51:AL51"/>
    <mergeCell ref="D50:F50"/>
    <mergeCell ref="H50:J50"/>
    <mergeCell ref="L50:N50"/>
    <mergeCell ref="P50:R50"/>
    <mergeCell ref="X50:Z50"/>
    <mergeCell ref="AF50:AH50"/>
    <mergeCell ref="AF52:AH52"/>
    <mergeCell ref="H54:J54"/>
    <mergeCell ref="L54:N54"/>
    <mergeCell ref="P54:R54"/>
    <mergeCell ref="T54:V54"/>
    <mergeCell ref="X54:Z54"/>
    <mergeCell ref="D52:F52"/>
    <mergeCell ref="H52:J52"/>
    <mergeCell ref="L52:N52"/>
    <mergeCell ref="P52:R52"/>
    <mergeCell ref="X52:Z52"/>
    <mergeCell ref="AF54:AH54"/>
    <mergeCell ref="D53:F53"/>
    <mergeCell ref="H53:J53"/>
    <mergeCell ref="L53:N53"/>
    <mergeCell ref="T53:V53"/>
    <mergeCell ref="AB53:AD53"/>
    <mergeCell ref="C57:F57"/>
    <mergeCell ref="G57:J57"/>
    <mergeCell ref="K57:N57"/>
    <mergeCell ref="O57:R57"/>
    <mergeCell ref="S57:V57"/>
    <mergeCell ref="W57:Z57"/>
    <mergeCell ref="AA57:AD57"/>
    <mergeCell ref="AE57:AH57"/>
    <mergeCell ref="D55:F55"/>
    <mergeCell ref="H55:J55"/>
    <mergeCell ref="P55:R55"/>
    <mergeCell ref="X55:Z55"/>
    <mergeCell ref="AB30:AD30"/>
    <mergeCell ref="AF31:AH31"/>
    <mergeCell ref="D31:F31"/>
    <mergeCell ref="H31:J31"/>
    <mergeCell ref="L31:N31"/>
    <mergeCell ref="P31:R31"/>
    <mergeCell ref="T31:V31"/>
    <mergeCell ref="X31:Z31"/>
    <mergeCell ref="AB31:AD31"/>
    <mergeCell ref="AB34:AD34"/>
    <mergeCell ref="AF34:AH34"/>
    <mergeCell ref="X35:Z35"/>
    <mergeCell ref="X36:Z36"/>
    <mergeCell ref="AF38:AH38"/>
    <mergeCell ref="AM68:AP68"/>
    <mergeCell ref="D66:F66"/>
    <mergeCell ref="H66:J66"/>
    <mergeCell ref="L66:N66"/>
    <mergeCell ref="P66:R66"/>
    <mergeCell ref="T66:V66"/>
    <mergeCell ref="X66:Z66"/>
    <mergeCell ref="AB66:AD66"/>
    <mergeCell ref="AI57:AL57"/>
    <mergeCell ref="H58:J58"/>
    <mergeCell ref="L58:N58"/>
    <mergeCell ref="P58:R58"/>
    <mergeCell ref="T58:V58"/>
    <mergeCell ref="X58:Z58"/>
    <mergeCell ref="AB58:AD58"/>
    <mergeCell ref="AF58:AH58"/>
    <mergeCell ref="AJ58:AL58"/>
    <mergeCell ref="AB55:AD55"/>
    <mergeCell ref="AF55:AH55"/>
  </mergeCells>
  <phoneticPr fontId="10"/>
  <pageMargins left="0.78740200000000005" right="0.19685" top="0.78740200000000005" bottom="0.19685" header="0.51181100000000002" footer="0.11811000000000001"/>
  <pageSetup scale="42"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日程表 (2022)ドラフト</vt:lpstr>
      <vt:lpstr>日程表 (2022)</vt:lpstr>
      <vt:lpstr>日程表  (2)</vt:lpstr>
      <vt:lpstr>'日程表 (2022)'!Print_Area</vt:lpstr>
      <vt:lpstr>'日程表 (2022)ドラフト'!Print_Area</vt:lpstr>
      <vt:lpstr>'日程表 (2022)'!Print_Titles</vt:lpstr>
      <vt:lpstr>'日程表 (2022)ドラフト'!Print_Titles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伊藤貴輝</dc:creator>
  <cp:lastModifiedBy>koichi</cp:lastModifiedBy>
  <cp:lastPrinted>2023-03-01T12:00:34Z</cp:lastPrinted>
  <dcterms:created xsi:type="dcterms:W3CDTF">2021-03-16T09:46:39Z</dcterms:created>
  <dcterms:modified xsi:type="dcterms:W3CDTF">2023-03-01T12:00:44Z</dcterms:modified>
</cp:coreProperties>
</file>